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in\Downloads\Petanque\South Florida Petanque Club\Florida Cup\"/>
    </mc:Choice>
  </mc:AlternateContent>
  <xr:revisionPtr revIDLastSave="0" documentId="13_ncr:1_{F47BE0F0-8E6F-44F0-9411-25A565E08BFF}" xr6:coauthVersionLast="47" xr6:coauthVersionMax="47" xr10:uidLastSave="{00000000-0000-0000-0000-000000000000}"/>
  <bookViews>
    <workbookView xWindow="-98" yWindow="-98" windowWidth="21795" windowHeight="13695" firstSheet="1" activeTab="7" xr2:uid="{007B4D38-343D-430A-A756-3EE0ECB776C3}"/>
  </bookViews>
  <sheets>
    <sheet name="Variables" sheetId="2" r:id="rId1"/>
    <sheet name="Program" sheetId="3" r:id="rId2"/>
    <sheet name="Teams" sheetId="8" r:id="rId3"/>
    <sheet name="Lineup Doubles" sheetId="6" r:id="rId4"/>
    <sheet name="Lineup Triples" sheetId="7" r:id="rId5"/>
    <sheet name="Games" sheetId="9" r:id="rId6"/>
    <sheet name="Scoresheet" sheetId="1" r:id="rId7"/>
    <sheet name="Results" sheetId="4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M65" i="9"/>
  <c r="M64" i="9"/>
  <c r="M62" i="9"/>
  <c r="M61" i="9"/>
  <c r="M59" i="9"/>
  <c r="M58" i="9"/>
  <c r="A65" i="9"/>
  <c r="A64" i="9"/>
  <c r="A62" i="9"/>
  <c r="A61" i="9"/>
  <c r="A59" i="9"/>
  <c r="A58" i="9"/>
  <c r="M48" i="9"/>
  <c r="M47" i="9"/>
  <c r="M45" i="9"/>
  <c r="M44" i="9"/>
  <c r="M42" i="9"/>
  <c r="M41" i="9"/>
  <c r="A48" i="9"/>
  <c r="A47" i="9"/>
  <c r="A45" i="9"/>
  <c r="A44" i="9"/>
  <c r="A42" i="9"/>
  <c r="A41" i="9"/>
  <c r="M36" i="9"/>
  <c r="M35" i="9"/>
  <c r="M33" i="9"/>
  <c r="M32" i="9"/>
  <c r="M30" i="9"/>
  <c r="M29" i="9"/>
  <c r="A36" i="9"/>
  <c r="A35" i="9"/>
  <c r="A33" i="9"/>
  <c r="A32" i="9"/>
  <c r="A30" i="9"/>
  <c r="A29" i="9"/>
  <c r="M24" i="9"/>
  <c r="M23" i="9"/>
  <c r="M21" i="9"/>
  <c r="M20" i="9"/>
  <c r="M18" i="9"/>
  <c r="M17" i="9"/>
  <c r="A24" i="9"/>
  <c r="A23" i="9"/>
  <c r="A21" i="9"/>
  <c r="A20" i="9"/>
  <c r="A18" i="9"/>
  <c r="A17" i="9"/>
  <c r="M12" i="9"/>
  <c r="M11" i="9"/>
  <c r="M9" i="9"/>
  <c r="M8" i="9"/>
  <c r="M6" i="9"/>
  <c r="M5" i="9"/>
  <c r="A12" i="9"/>
  <c r="A11" i="9"/>
  <c r="A9" i="9"/>
  <c r="A8" i="9"/>
  <c r="A6" i="9"/>
  <c r="A5" i="9"/>
  <c r="D13" i="3"/>
  <c r="H127" i="1"/>
  <c r="H126" i="1"/>
  <c r="H124" i="1"/>
  <c r="H123" i="1"/>
  <c r="H121" i="1"/>
  <c r="H120" i="1"/>
  <c r="D127" i="1"/>
  <c r="D126" i="1"/>
  <c r="D124" i="1"/>
  <c r="D123" i="1"/>
  <c r="D121" i="1"/>
  <c r="D120" i="1"/>
  <c r="H102" i="1"/>
  <c r="H101" i="1"/>
  <c r="H99" i="1"/>
  <c r="H98" i="1"/>
  <c r="H96" i="1"/>
  <c r="H95" i="1"/>
  <c r="D102" i="1"/>
  <c r="D101" i="1"/>
  <c r="D99" i="1"/>
  <c r="D98" i="1"/>
  <c r="D96" i="1"/>
  <c r="D95" i="1"/>
  <c r="H76" i="1"/>
  <c r="H75" i="1"/>
  <c r="H73" i="1"/>
  <c r="H72" i="1"/>
  <c r="H70" i="1"/>
  <c r="H69" i="1"/>
  <c r="D76" i="1"/>
  <c r="D75" i="1"/>
  <c r="D73" i="1"/>
  <c r="D72" i="1"/>
  <c r="D70" i="1"/>
  <c r="D69" i="1"/>
  <c r="H51" i="1"/>
  <c r="H50" i="1"/>
  <c r="H48" i="1"/>
  <c r="H47" i="1"/>
  <c r="H45" i="1"/>
  <c r="H44" i="1"/>
  <c r="D51" i="1"/>
  <c r="D50" i="1"/>
  <c r="D48" i="1"/>
  <c r="D47" i="1"/>
  <c r="D45" i="1"/>
  <c r="D44" i="1"/>
  <c r="H25" i="1"/>
  <c r="H24" i="1"/>
  <c r="H22" i="1"/>
  <c r="H21" i="1"/>
  <c r="H19" i="1"/>
  <c r="H18" i="1"/>
  <c r="D25" i="1"/>
  <c r="D22" i="1"/>
  <c r="A8" i="4"/>
  <c r="A6" i="4"/>
  <c r="A7" i="4"/>
  <c r="A5" i="4"/>
  <c r="A4" i="4"/>
  <c r="A9" i="4"/>
  <c r="P114" i="1"/>
  <c r="L114" i="1"/>
  <c r="H114" i="1"/>
  <c r="D114" i="1"/>
  <c r="P113" i="1"/>
  <c r="L113" i="1"/>
  <c r="H113" i="1"/>
  <c r="D113" i="1"/>
  <c r="P111" i="1"/>
  <c r="L111" i="1"/>
  <c r="H111" i="1"/>
  <c r="D111" i="1"/>
  <c r="P110" i="1"/>
  <c r="L110" i="1"/>
  <c r="H110" i="1"/>
  <c r="D110" i="1"/>
  <c r="P108" i="1"/>
  <c r="L108" i="1"/>
  <c r="H108" i="1"/>
  <c r="D108" i="1"/>
  <c r="P107" i="1"/>
  <c r="L107" i="1"/>
  <c r="H107" i="1"/>
  <c r="D107" i="1"/>
  <c r="P89" i="1"/>
  <c r="L89" i="1"/>
  <c r="H89" i="1"/>
  <c r="D89" i="1"/>
  <c r="P88" i="1"/>
  <c r="L88" i="1"/>
  <c r="H88" i="1"/>
  <c r="D88" i="1"/>
  <c r="P86" i="1"/>
  <c r="L86" i="1"/>
  <c r="H86" i="1"/>
  <c r="D86" i="1"/>
  <c r="P85" i="1"/>
  <c r="L85" i="1"/>
  <c r="H85" i="1"/>
  <c r="D85" i="1"/>
  <c r="P83" i="1"/>
  <c r="L83" i="1"/>
  <c r="H83" i="1"/>
  <c r="D83" i="1"/>
  <c r="P82" i="1"/>
  <c r="L82" i="1"/>
  <c r="H82" i="1"/>
  <c r="D82" i="1"/>
  <c r="P63" i="1"/>
  <c r="L63" i="1"/>
  <c r="H63" i="1"/>
  <c r="D63" i="1"/>
  <c r="P62" i="1"/>
  <c r="L62" i="1"/>
  <c r="H62" i="1"/>
  <c r="D62" i="1"/>
  <c r="P60" i="1"/>
  <c r="L60" i="1"/>
  <c r="H60" i="1"/>
  <c r="D60" i="1"/>
  <c r="P59" i="1"/>
  <c r="L59" i="1"/>
  <c r="H59" i="1"/>
  <c r="D59" i="1"/>
  <c r="P57" i="1"/>
  <c r="L57" i="1"/>
  <c r="H57" i="1"/>
  <c r="D57" i="1"/>
  <c r="P56" i="1"/>
  <c r="L56" i="1"/>
  <c r="H56" i="1"/>
  <c r="D56" i="1"/>
  <c r="P38" i="1"/>
  <c r="L38" i="1"/>
  <c r="H38" i="1"/>
  <c r="D38" i="1"/>
  <c r="P37" i="1"/>
  <c r="L37" i="1"/>
  <c r="H37" i="1"/>
  <c r="D37" i="1"/>
  <c r="P35" i="1"/>
  <c r="L35" i="1"/>
  <c r="H35" i="1"/>
  <c r="D35" i="1"/>
  <c r="P34" i="1"/>
  <c r="L34" i="1"/>
  <c r="H34" i="1"/>
  <c r="D34" i="1"/>
  <c r="P32" i="1"/>
  <c r="L32" i="1"/>
  <c r="H32" i="1"/>
  <c r="D32" i="1"/>
  <c r="P31" i="1"/>
  <c r="L31" i="1"/>
  <c r="H31" i="1"/>
  <c r="D31" i="1"/>
  <c r="C9" i="3"/>
  <c r="D19" i="1"/>
  <c r="D24" i="1"/>
  <c r="D21" i="1"/>
  <c r="D18" i="1"/>
  <c r="P12" i="1"/>
  <c r="P11" i="1"/>
  <c r="L12" i="1"/>
  <c r="L11" i="1"/>
  <c r="H12" i="1"/>
  <c r="H11" i="1"/>
  <c r="D12" i="1"/>
  <c r="D11" i="1"/>
  <c r="P9" i="1"/>
  <c r="P8" i="1"/>
  <c r="L9" i="1"/>
  <c r="L8" i="1"/>
  <c r="H9" i="1"/>
  <c r="H8" i="1"/>
  <c r="D9" i="1"/>
  <c r="P6" i="1"/>
  <c r="P5" i="1"/>
  <c r="L6" i="1"/>
  <c r="L5" i="1"/>
  <c r="H6" i="1"/>
  <c r="H5" i="1"/>
  <c r="D6" i="1"/>
  <c r="D5" i="1"/>
  <c r="A126" i="1"/>
  <c r="A110" i="1"/>
  <c r="A96" i="1"/>
  <c r="A89" i="1"/>
  <c r="A76" i="1"/>
  <c r="A62" i="1"/>
  <c r="A47" i="1"/>
  <c r="A32" i="1"/>
  <c r="A25" i="1"/>
  <c r="A124" i="1"/>
  <c r="A108" i="1"/>
  <c r="A102" i="1"/>
  <c r="A85" i="1"/>
  <c r="A75" i="1"/>
  <c r="A60" i="1"/>
  <c r="A45" i="1"/>
  <c r="A38" i="1"/>
  <c r="A21" i="1"/>
  <c r="A120" i="1"/>
  <c r="A114" i="1"/>
  <c r="A101" i="1"/>
  <c r="A88" i="1"/>
  <c r="A73" i="1"/>
  <c r="A56" i="1"/>
  <c r="A51" i="1"/>
  <c r="A37" i="1"/>
  <c r="A24" i="1"/>
  <c r="A123" i="1"/>
  <c r="A111" i="1"/>
  <c r="A98" i="1"/>
  <c r="A83" i="1"/>
  <c r="A72" i="1"/>
  <c r="A59" i="1"/>
  <c r="A48" i="1"/>
  <c r="A34" i="1"/>
  <c r="A19" i="1"/>
  <c r="A127" i="1"/>
  <c r="A113" i="1"/>
  <c r="A99" i="1"/>
  <c r="A86" i="1"/>
  <c r="A70" i="1"/>
  <c r="A63" i="1"/>
  <c r="A50" i="1"/>
  <c r="A35" i="1"/>
  <c r="A22" i="1"/>
  <c r="A121" i="1"/>
  <c r="A107" i="1"/>
  <c r="A95" i="1"/>
  <c r="A82" i="1"/>
  <c r="A69" i="1"/>
  <c r="A57" i="1"/>
  <c r="A44" i="1"/>
  <c r="A31" i="1"/>
  <c r="A18" i="1"/>
  <c r="A5" i="1"/>
  <c r="A12" i="1"/>
  <c r="A11" i="1"/>
  <c r="A9" i="1"/>
  <c r="A8" i="1"/>
  <c r="A6" i="1"/>
  <c r="J75" i="1" l="1"/>
  <c r="G6" i="4" s="1"/>
  <c r="J76" i="1"/>
  <c r="G8" i="4" s="1"/>
  <c r="J72" i="1"/>
  <c r="G5" i="4" s="1"/>
  <c r="J73" i="1"/>
  <c r="G7" i="4" s="1"/>
  <c r="R34" i="1"/>
  <c r="D5" i="4" s="1"/>
  <c r="R60" i="1"/>
  <c r="F6" i="4" s="1"/>
  <c r="R88" i="1"/>
  <c r="H7" i="4" s="1"/>
  <c r="R114" i="1"/>
  <c r="J7" i="4" s="1"/>
  <c r="R83" i="1"/>
  <c r="H5" i="4" s="1"/>
  <c r="R110" i="1"/>
  <c r="J8" i="4" s="1"/>
  <c r="J95" i="1"/>
  <c r="I9" i="4" s="1"/>
  <c r="J96" i="1"/>
  <c r="I8" i="4" s="1"/>
  <c r="J69" i="1"/>
  <c r="G9" i="4" s="1"/>
  <c r="J70" i="1"/>
  <c r="G4" i="4" s="1"/>
  <c r="J50" i="1"/>
  <c r="E4" i="4" s="1"/>
  <c r="J98" i="1"/>
  <c r="I5" i="4" s="1"/>
  <c r="J126" i="1"/>
  <c r="K8" i="4" s="1"/>
  <c r="J51" i="1"/>
  <c r="E7" i="4" s="1"/>
  <c r="J99" i="1"/>
  <c r="I4" i="4" s="1"/>
  <c r="J127" i="1"/>
  <c r="K4" i="4" s="1"/>
  <c r="J44" i="1"/>
  <c r="E9" i="4" s="1"/>
  <c r="J101" i="1"/>
  <c r="I7" i="4" s="1"/>
  <c r="J24" i="1"/>
  <c r="C7" i="4" s="1"/>
  <c r="J25" i="1"/>
  <c r="C8" i="4" s="1"/>
  <c r="J45" i="1"/>
  <c r="E6" i="4" s="1"/>
  <c r="J102" i="1"/>
  <c r="I6" i="4" s="1"/>
  <c r="J47" i="1"/>
  <c r="E8" i="4" s="1"/>
  <c r="J48" i="1"/>
  <c r="E5" i="4" s="1"/>
  <c r="J120" i="1"/>
  <c r="K7" i="4" s="1"/>
  <c r="J121" i="1"/>
  <c r="K9" i="4" s="1"/>
  <c r="J123" i="1"/>
  <c r="K5" i="4" s="1"/>
  <c r="J124" i="1"/>
  <c r="K6" i="4" s="1"/>
  <c r="J22" i="1"/>
  <c r="C4" i="4" s="1"/>
  <c r="J19" i="1"/>
  <c r="C5" i="4" s="1"/>
  <c r="J21" i="1"/>
  <c r="C6" i="4" s="1"/>
  <c r="J18" i="1"/>
  <c r="C9" i="4" s="1"/>
  <c r="R62" i="1"/>
  <c r="F8" i="4" s="1"/>
  <c r="R89" i="1"/>
  <c r="H8" i="4" s="1"/>
  <c r="R113" i="1"/>
  <c r="J4" i="4" s="1"/>
  <c r="R38" i="1"/>
  <c r="D6" i="4" s="1"/>
  <c r="R108" i="1"/>
  <c r="J6" i="4" s="1"/>
  <c r="R107" i="1"/>
  <c r="J9" i="4" s="1"/>
  <c r="R63" i="1"/>
  <c r="F4" i="4" s="1"/>
  <c r="R57" i="1"/>
  <c r="F9" i="4" s="1"/>
  <c r="R85" i="1"/>
  <c r="H6" i="4" s="1"/>
  <c r="R86" i="1"/>
  <c r="H4" i="4" s="1"/>
  <c r="R82" i="1"/>
  <c r="H9" i="4" s="1"/>
  <c r="R56" i="1"/>
  <c r="F7" i="4" s="1"/>
  <c r="R35" i="1"/>
  <c r="D4" i="4" s="1"/>
  <c r="R31" i="1"/>
  <c r="D9" i="4" s="1"/>
  <c r="R37" i="1"/>
  <c r="D7" i="4" s="1"/>
  <c r="R111" i="1"/>
  <c r="J5" i="4" s="1"/>
  <c r="R32" i="1"/>
  <c r="D8" i="4" s="1"/>
  <c r="R59" i="1"/>
  <c r="F5" i="4" s="1"/>
  <c r="R9" i="1"/>
  <c r="B7" i="4" s="1"/>
  <c r="R12" i="1"/>
  <c r="B8" i="4" s="1"/>
  <c r="R11" i="1"/>
  <c r="B6" i="4" s="1"/>
  <c r="D9" i="3"/>
  <c r="C10" i="3" s="1"/>
  <c r="D10" i="3" s="1"/>
  <c r="C11" i="3" s="1"/>
  <c r="D11" i="3" s="1"/>
  <c r="C14" i="3" s="1"/>
  <c r="D14" i="3" s="1"/>
  <c r="C15" i="3" s="1"/>
  <c r="D15" i="3" s="1"/>
  <c r="D18" i="3" s="1"/>
  <c r="C19" i="3" s="1"/>
  <c r="D19" i="3" s="1"/>
  <c r="C20" i="3" s="1"/>
  <c r="D20" i="3" s="1"/>
  <c r="D22" i="3" s="1"/>
  <c r="R8" i="1"/>
  <c r="B5" i="4" s="1"/>
  <c r="R6" i="1"/>
  <c r="B4" i="4" s="1"/>
  <c r="R5" i="1"/>
  <c r="B9" i="4" s="1"/>
  <c r="L8" i="4" l="1"/>
  <c r="L6" i="4"/>
  <c r="L4" i="4"/>
  <c r="L5" i="4"/>
  <c r="L7" i="4"/>
  <c r="L9" i="4"/>
  <c r="M9" i="4" l="1"/>
  <c r="M6" i="4"/>
  <c r="M8" i="4"/>
  <c r="M7" i="4"/>
  <c r="M5" i="4"/>
  <c r="M4" i="4"/>
</calcChain>
</file>

<file path=xl/sharedStrings.xml><?xml version="1.0" encoding="utf-8"?>
<sst xmlns="http://schemas.openxmlformats.org/spreadsheetml/2006/main" count="435" uniqueCount="109">
  <si>
    <t>Miami</t>
  </si>
  <si>
    <t>Gainesville</t>
  </si>
  <si>
    <t>Tampa</t>
  </si>
  <si>
    <t>Amelia</t>
  </si>
  <si>
    <t>Lake Worth</t>
  </si>
  <si>
    <t>St. Augustine</t>
  </si>
  <si>
    <t>Mixed Doubles</t>
  </si>
  <si>
    <t>Doubles</t>
  </si>
  <si>
    <t>Singles</t>
  </si>
  <si>
    <t>Score</t>
  </si>
  <si>
    <t>Points</t>
  </si>
  <si>
    <t>Total</t>
  </si>
  <si>
    <t>Game 1</t>
  </si>
  <si>
    <t>Game 2</t>
  </si>
  <si>
    <t>Mixed Triples</t>
  </si>
  <si>
    <t>Triples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</si>
  <si>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</si>
  <si>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</si>
  <si>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</si>
  <si>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</si>
  <si>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</si>
  <si>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</si>
  <si>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</si>
  <si>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</si>
  <si>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Format</t>
  </si>
  <si>
    <t>Teams</t>
  </si>
  <si>
    <t>Names</t>
  </si>
  <si>
    <t>Timed Games</t>
  </si>
  <si>
    <t>Start Time</t>
  </si>
  <si>
    <t>Start</t>
  </si>
  <si>
    <t>End</t>
  </si>
  <si>
    <t>Saturday</t>
  </si>
  <si>
    <t>Lunch</t>
  </si>
  <si>
    <t>Sunday</t>
  </si>
  <si>
    <t>All games are timed 1 hour plus 1 end.</t>
  </si>
  <si>
    <t>Award Ceremony</t>
  </si>
  <si>
    <t>Party: Saturday Night Fever</t>
  </si>
  <si>
    <t>Court</t>
  </si>
  <si>
    <t>Ranking</t>
  </si>
  <si>
    <t>Courts not in use</t>
  </si>
  <si>
    <t>2, 6, 9, 10, 11 and 12</t>
  </si>
  <si>
    <t>1, 5, 9, 10, 11 and 12</t>
  </si>
  <si>
    <t>2, 8, 9, 10, 11 and 12</t>
  </si>
  <si>
    <t>4, 7, 9, 10, 11 and 12</t>
  </si>
  <si>
    <t>3, 7, 9, 10, 11 and 12</t>
  </si>
  <si>
    <t>Enter the number of points assigned to a win for Singles, Doubles and Triples.</t>
  </si>
  <si>
    <t>Enter the name of each team.</t>
  </si>
  <si>
    <t>Enter the Start Time and other variables.</t>
  </si>
  <si>
    <t>Participants</t>
  </si>
  <si>
    <t>Singles 1</t>
  </si>
  <si>
    <t>Singles 2</t>
  </si>
  <si>
    <r>
      <t xml:space="preserve">Game #: </t>
    </r>
    <r>
      <rPr>
        <vertAlign val="subscript"/>
        <sz val="14"/>
        <color theme="1"/>
        <rFont val="Calibri"/>
        <family val="2"/>
        <scheme val="minor"/>
      </rPr>
      <t>….......................</t>
    </r>
  </si>
  <si>
    <r>
      <t xml:space="preserve">Club: </t>
    </r>
    <r>
      <rPr>
        <vertAlign val="subscript"/>
        <sz val="14"/>
        <color theme="1"/>
        <rFont val="Calibri"/>
        <family val="2"/>
        <scheme val="minor"/>
      </rPr>
      <t>..............................................</t>
    </r>
  </si>
  <si>
    <t>Amelia Island</t>
  </si>
  <si>
    <t>BJ Morris</t>
  </si>
  <si>
    <t>Lori Beth Creasy</t>
  </si>
  <si>
    <t>Patrick Hovan</t>
  </si>
  <si>
    <t>Omar Errouiam</t>
  </si>
  <si>
    <t>Fouad Lahnoune</t>
  </si>
  <si>
    <t>Joe Lauerman</t>
  </si>
  <si>
    <t>Jeff Rollins</t>
  </si>
  <si>
    <t>Karen Hull</t>
  </si>
  <si>
    <t>Ward Lindsey</t>
  </si>
  <si>
    <t>Peter Saari</t>
  </si>
  <si>
    <t>Bob Stevens</t>
  </si>
  <si>
    <t>Sarah Lauerman</t>
  </si>
  <si>
    <t>Sue Percival</t>
  </si>
  <si>
    <t>Bernard Masson</t>
  </si>
  <si>
    <t>Alain Gimenez</t>
  </si>
  <si>
    <t>Jerome Nicolas</t>
  </si>
  <si>
    <t>Fabian Nicolas</t>
  </si>
  <si>
    <t>Claudia Nicolas</t>
  </si>
  <si>
    <t>Daniel Delichy</t>
  </si>
  <si>
    <t>Christian Cote</t>
  </si>
  <si>
    <t>Linda Cote</t>
  </si>
  <si>
    <t>Jeff Vasseur</t>
  </si>
  <si>
    <t>Alex Canesse</t>
  </si>
  <si>
    <t>Stefan Nicolas</t>
  </si>
  <si>
    <t>Juan Garcia</t>
  </si>
  <si>
    <t>Stacey Linh</t>
  </si>
  <si>
    <t>Jeff Cronin</t>
  </si>
  <si>
    <t>Sara Cronin</t>
  </si>
  <si>
    <t>Christian Cazenave</t>
  </si>
  <si>
    <t>Mikael Leclercq</t>
  </si>
  <si>
    <t>Leo Fleitas</t>
  </si>
  <si>
    <t>David Fournier</t>
  </si>
  <si>
    <t>Time Between Games</t>
  </si>
  <si>
    <t>Be sure to arrive at the park between 7:30-7:45 a.m. on Saturday.</t>
  </si>
  <si>
    <t xml:space="preserve">We will take the group photo promptly at 8:00 and make Announcements at 8:15. </t>
  </si>
  <si>
    <t>Wendy Laurent</t>
  </si>
  <si>
    <t>Michel Laurent</t>
  </si>
  <si>
    <t>Songmi Keating</t>
  </si>
  <si>
    <t>Jim Della Penna</t>
  </si>
  <si>
    <t>Eli Fleitas</t>
  </si>
  <si>
    <t>Sing 1</t>
  </si>
  <si>
    <t>Sing 2</t>
  </si>
  <si>
    <t>MxTr</t>
  </si>
  <si>
    <t>MxDb</t>
  </si>
  <si>
    <t>Db</t>
  </si>
  <si>
    <t>Mario Olivieri</t>
  </si>
  <si>
    <t>Grady Fischer</t>
  </si>
  <si>
    <t>Daniel Smith</t>
  </si>
  <si>
    <t>Mike Sisto</t>
  </si>
  <si>
    <t>Roxanna Caridad</t>
  </si>
  <si>
    <t>Tom Kane</t>
  </si>
  <si>
    <t>Linda Kindsvatter</t>
  </si>
  <si>
    <t>Jerry Leavy</t>
  </si>
  <si>
    <t>Pat Krovos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</si>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</sst>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  <font>
      <sz val="20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20" fontId="3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0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/>
    <xf numFmtId="0" fontId="0" fillId="0" borderId="1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20" fontId="7" fillId="2" borderId="1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1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15" xfId="0" applyFont="1" applyBorder="1" applyAlignment="1">
      <alignment horizontal="left"/>
    </xf>
    <xf numFmtId="0" fontId="3" fillId="0" borderId="15" xfId="0" applyFont="1" applyBorder="1" applyAlignment="1">
      <alignment horizontal="center"/>
    </xf>
    <xf numFmtId="0" fontId="3" fillId="0" borderId="15" xfId="0" applyFont="1" applyBorder="1"/>
    <xf numFmtId="0" fontId="3" fillId="0" borderId="8" xfId="0" applyFont="1" applyBorder="1" applyAlignment="1">
      <alignment horizontal="left"/>
    </xf>
    <xf numFmtId="0" fontId="3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16" xfId="0" applyFont="1" applyBorder="1" applyAlignment="1">
      <alignment horizontal="center"/>
    </xf>
    <xf numFmtId="0" fontId="3" fillId="0" borderId="16" xfId="0" applyFont="1" applyBorder="1"/>
    <xf numFmtId="0" fontId="3" fillId="0" borderId="16" xfId="0" applyFont="1" applyBorder="1" applyAlignment="1">
      <alignment horizontal="left"/>
    </xf>
    <xf numFmtId="0" fontId="3" fillId="0" borderId="9" xfId="0" applyFont="1" applyBorder="1" applyAlignment="1">
      <alignment horizontal="center"/>
    </xf>
    <xf numFmtId="0" fontId="3" fillId="0" borderId="17" xfId="0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7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16" xfId="0" applyFont="1" applyBorder="1" applyAlignment="1">
      <alignment horizontal="center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0" fillId="0" borderId="9" xfId="0" applyBorder="1" applyAlignment="1" applyProtection="1">
      <alignment horizontal="center"/>
      <protection locked="0"/>
    </xf>
    <xf numFmtId="0" fontId="0" fillId="0" borderId="10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8831F2-FF01-49A9-B639-A0F225C47822}">
  <dimension ref="A2:I44"/>
  <sheetViews>
    <sheetView view="pageLayout" zoomScaleNormal="100" workbookViewId="0">
      <selection activeCell="E8" sqref="E8"/>
    </sheetView>
  </sheetViews>
  <sheetFormatPr defaultRowHeight="14.25" x14ac:dyDescent="0.45"/>
  <cols>
    <col min="1" max="1" width="24.73046875" customWidth="1"/>
    <col min="2" max="2" width="15.3984375" customWidth="1"/>
    <col min="4" max="4" width="14.1328125" customWidth="1"/>
  </cols>
  <sheetData>
    <row r="2" spans="1:9" ht="15.75" x14ac:dyDescent="0.5">
      <c r="A2" s="1"/>
      <c r="B2" s="1"/>
      <c r="C2" s="1"/>
      <c r="D2" s="1"/>
      <c r="E2" s="1"/>
      <c r="F2" s="1"/>
      <c r="G2" s="1"/>
      <c r="H2" s="3"/>
    </row>
    <row r="3" spans="1:9" ht="15.75" x14ac:dyDescent="0.5">
      <c r="A3" s="2" t="s">
        <v>45</v>
      </c>
      <c r="B3" s="2"/>
      <c r="C3" s="2"/>
      <c r="D3" s="2"/>
      <c r="E3" s="2"/>
      <c r="F3" s="2"/>
      <c r="G3" s="2"/>
      <c r="H3" s="2"/>
      <c r="I3" s="2"/>
    </row>
    <row r="4" spans="1:9" ht="15.75" x14ac:dyDescent="0.5">
      <c r="A4" s="5"/>
      <c r="B4" s="5"/>
      <c r="C4" s="5"/>
      <c r="D4" s="5"/>
      <c r="E4" s="5"/>
      <c r="F4" s="5"/>
      <c r="G4" s="5"/>
      <c r="H4" s="5"/>
      <c r="I4" s="5"/>
    </row>
    <row r="5" spans="1:9" ht="15.75" x14ac:dyDescent="0.5">
      <c r="A5" s="4" t="s">
        <v>24</v>
      </c>
      <c r="B5" s="4" t="s">
        <v>10</v>
      </c>
      <c r="C5" s="1"/>
      <c r="D5" s="1"/>
      <c r="E5" s="1"/>
      <c r="F5" s="1"/>
      <c r="G5" s="1"/>
      <c r="H5" s="3"/>
    </row>
    <row r="6" spans="1:9" ht="7.15" customHeight="1" x14ac:dyDescent="0.5">
      <c r="A6" s="1"/>
      <c r="B6" s="1"/>
      <c r="C6" s="1"/>
      <c r="D6" s="1"/>
      <c r="E6" s="1"/>
      <c r="F6" s="1"/>
      <c r="G6" s="1"/>
      <c r="H6" s="3"/>
    </row>
    <row r="7" spans="1:9" ht="15.75" x14ac:dyDescent="0.5">
      <c r="A7" s="4" t="s">
        <v>8</v>
      </c>
      <c r="B7" s="35">
        <v>2</v>
      </c>
      <c r="C7" s="1"/>
      <c r="D7" s="1"/>
      <c r="E7" s="1"/>
      <c r="F7" s="1"/>
      <c r="G7" s="1"/>
      <c r="H7" s="3"/>
    </row>
    <row r="8" spans="1:9" ht="15.75" x14ac:dyDescent="0.5">
      <c r="A8" s="4" t="s">
        <v>7</v>
      </c>
      <c r="B8" s="35">
        <v>3</v>
      </c>
      <c r="C8" s="1"/>
      <c r="D8" s="1"/>
      <c r="E8" s="1"/>
      <c r="F8" s="1"/>
      <c r="G8" s="1"/>
      <c r="H8" s="3"/>
    </row>
    <row r="9" spans="1:9" ht="15.75" x14ac:dyDescent="0.5">
      <c r="A9" s="4" t="s">
        <v>15</v>
      </c>
      <c r="B9" s="35">
        <v>5</v>
      </c>
      <c r="C9" s="1"/>
      <c r="D9" s="1"/>
      <c r="E9" s="1"/>
      <c r="F9" s="1"/>
      <c r="G9" s="1"/>
      <c r="H9" s="3"/>
    </row>
    <row r="10" spans="1:9" ht="15.75" x14ac:dyDescent="0.5">
      <c r="A10" s="1"/>
      <c r="B10" s="1"/>
      <c r="C10" s="1"/>
      <c r="D10" s="1"/>
      <c r="E10" s="1"/>
      <c r="F10" s="1"/>
      <c r="G10" s="1"/>
      <c r="H10" s="3"/>
    </row>
    <row r="11" spans="1:9" ht="15.75" x14ac:dyDescent="0.5">
      <c r="A11" s="1"/>
      <c r="B11" s="1"/>
      <c r="C11" s="1"/>
      <c r="D11" s="1"/>
      <c r="E11" s="1"/>
      <c r="F11" s="1"/>
      <c r="G11" s="1"/>
      <c r="H11" s="3"/>
    </row>
    <row r="12" spans="1:9" ht="15.75" x14ac:dyDescent="0.5">
      <c r="A12" s="2" t="s">
        <v>46</v>
      </c>
      <c r="B12" s="2"/>
      <c r="C12" s="2"/>
      <c r="D12" s="2"/>
      <c r="E12" s="2"/>
      <c r="F12" s="2"/>
      <c r="G12" s="2"/>
      <c r="H12" s="2"/>
      <c r="I12" s="2"/>
    </row>
    <row r="13" spans="1:9" ht="15.75" x14ac:dyDescent="0.5">
      <c r="A13" s="5"/>
      <c r="B13" s="5"/>
      <c r="C13" s="5"/>
      <c r="D13" s="5"/>
      <c r="E13" s="5"/>
      <c r="F13" s="5"/>
      <c r="G13" s="5"/>
      <c r="H13" s="5"/>
      <c r="I13" s="5"/>
    </row>
    <row r="14" spans="1:9" ht="15.75" x14ac:dyDescent="0.5">
      <c r="A14" s="4" t="s">
        <v>25</v>
      </c>
      <c r="B14" s="4" t="s">
        <v>26</v>
      </c>
      <c r="C14" s="1"/>
      <c r="D14" s="4" t="s">
        <v>48</v>
      </c>
      <c r="E14" s="1"/>
      <c r="F14" s="1"/>
      <c r="G14" s="1"/>
      <c r="H14" s="3"/>
    </row>
    <row r="15" spans="1:9" ht="7.15" customHeight="1" x14ac:dyDescent="0.5">
      <c r="A15" s="1"/>
      <c r="B15" s="1"/>
      <c r="C15" s="1"/>
      <c r="D15" s="1"/>
      <c r="E15" s="1"/>
      <c r="F15" s="1"/>
      <c r="G15" s="1"/>
      <c r="H15" s="3"/>
    </row>
    <row r="16" spans="1:9" ht="15.75" x14ac:dyDescent="0.5">
      <c r="A16" s="4">
        <v>1</v>
      </c>
      <c r="B16" s="35" t="s">
        <v>1</v>
      </c>
      <c r="C16" s="1"/>
      <c r="D16" s="44" t="s">
        <v>3</v>
      </c>
      <c r="E16" s="1"/>
      <c r="F16" s="1"/>
      <c r="G16" s="1"/>
      <c r="H16" s="3"/>
    </row>
    <row r="17" spans="1:8" ht="15.75" x14ac:dyDescent="0.5">
      <c r="A17" s="4">
        <v>2</v>
      </c>
      <c r="B17" s="35" t="s">
        <v>0</v>
      </c>
      <c r="C17" s="1"/>
      <c r="D17" s="40" t="s">
        <v>1</v>
      </c>
      <c r="E17" s="1"/>
      <c r="F17" s="1"/>
      <c r="G17" s="1"/>
      <c r="H17" s="3"/>
    </row>
    <row r="18" spans="1:8" ht="15.75" x14ac:dyDescent="0.5">
      <c r="A18" s="4">
        <v>3</v>
      </c>
      <c r="B18" s="35" t="s">
        <v>4</v>
      </c>
      <c r="C18" s="1"/>
      <c r="D18" s="40" t="s">
        <v>4</v>
      </c>
      <c r="E18" s="1"/>
      <c r="F18" s="1"/>
      <c r="G18" s="1"/>
      <c r="H18" s="3"/>
    </row>
    <row r="19" spans="1:8" ht="15.75" x14ac:dyDescent="0.5">
      <c r="A19" s="4">
        <v>4</v>
      </c>
      <c r="B19" s="35" t="s">
        <v>3</v>
      </c>
      <c r="C19" s="1"/>
      <c r="D19" s="40" t="s">
        <v>0</v>
      </c>
      <c r="E19" s="1"/>
      <c r="F19" s="1"/>
      <c r="G19" s="1"/>
      <c r="H19" s="3"/>
    </row>
    <row r="20" spans="1:8" ht="15.75" x14ac:dyDescent="0.5">
      <c r="A20" s="4">
        <v>5</v>
      </c>
      <c r="B20" s="35" t="s">
        <v>2</v>
      </c>
      <c r="C20" s="1"/>
      <c r="D20" s="40" t="s">
        <v>5</v>
      </c>
      <c r="E20" s="1"/>
      <c r="F20" s="1"/>
      <c r="G20" s="1"/>
      <c r="H20" s="3"/>
    </row>
    <row r="21" spans="1:8" ht="15.75" x14ac:dyDescent="0.5">
      <c r="A21" s="4">
        <v>6</v>
      </c>
      <c r="B21" s="35" t="s">
        <v>5</v>
      </c>
      <c r="C21" s="1"/>
      <c r="D21" s="41" t="s">
        <v>2</v>
      </c>
      <c r="E21" s="1"/>
      <c r="F21" s="1"/>
      <c r="G21" s="1"/>
      <c r="H21" s="3"/>
    </row>
    <row r="22" spans="1:8" ht="15.75" x14ac:dyDescent="0.5">
      <c r="A22" s="1"/>
      <c r="B22" s="1"/>
      <c r="C22" s="1"/>
      <c r="D22" s="1"/>
      <c r="E22" s="1"/>
      <c r="F22" s="1"/>
      <c r="G22" s="1"/>
      <c r="H22" s="3"/>
    </row>
    <row r="23" spans="1:8" ht="15.75" x14ac:dyDescent="0.5">
      <c r="A23" s="5" t="s">
        <v>47</v>
      </c>
      <c r="B23" s="1"/>
      <c r="C23" s="1"/>
      <c r="D23" s="1"/>
      <c r="E23" s="1"/>
      <c r="F23" s="1"/>
      <c r="G23" s="1"/>
      <c r="H23" s="3"/>
    </row>
    <row r="24" spans="1:8" ht="15.75" x14ac:dyDescent="0.5">
      <c r="A24" s="1"/>
      <c r="B24" s="1"/>
      <c r="C24" s="1"/>
      <c r="D24" s="1"/>
      <c r="E24" s="1"/>
      <c r="F24" s="1"/>
      <c r="G24" s="1"/>
      <c r="H24" s="3"/>
    </row>
    <row r="25" spans="1:8" ht="15.75" x14ac:dyDescent="0.5">
      <c r="A25" s="4" t="s">
        <v>28</v>
      </c>
      <c r="B25" s="36">
        <v>0.35416666666666669</v>
      </c>
      <c r="C25" s="1"/>
      <c r="D25" s="1"/>
      <c r="E25" s="1"/>
      <c r="F25" s="1"/>
      <c r="G25" s="1"/>
      <c r="H25" s="3"/>
    </row>
    <row r="26" spans="1:8" ht="15.75" x14ac:dyDescent="0.5">
      <c r="A26" s="4" t="s">
        <v>27</v>
      </c>
      <c r="B26" s="36">
        <v>4.1666666666666664E-2</v>
      </c>
      <c r="C26" s="1"/>
      <c r="D26" s="1"/>
      <c r="E26" s="1"/>
      <c r="F26" s="1"/>
      <c r="G26" s="1"/>
      <c r="H26" s="3"/>
    </row>
    <row r="27" spans="1:8" ht="15.75" x14ac:dyDescent="0.5">
      <c r="A27" s="4" t="s">
        <v>86</v>
      </c>
      <c r="B27" s="36">
        <v>1.3888888888888888E-2</v>
      </c>
      <c r="C27" s="1"/>
      <c r="D27" s="1"/>
      <c r="E27" s="1"/>
      <c r="F27" s="1"/>
      <c r="G27" s="1"/>
      <c r="H27" s="3"/>
    </row>
    <row r="28" spans="1:8" ht="15.75" x14ac:dyDescent="0.5">
      <c r="A28" s="1"/>
      <c r="B28" s="1"/>
      <c r="C28" s="1"/>
      <c r="D28" s="1"/>
      <c r="E28" s="1"/>
      <c r="F28" s="1"/>
      <c r="G28" s="1"/>
      <c r="H28" s="3"/>
    </row>
    <row r="29" spans="1:8" ht="15.75" x14ac:dyDescent="0.5">
      <c r="A29" s="1"/>
      <c r="B29" s="1"/>
      <c r="C29" s="1"/>
      <c r="D29" s="1"/>
      <c r="E29" s="1"/>
      <c r="F29" s="1"/>
      <c r="G29" s="1"/>
      <c r="H29" s="3"/>
    </row>
    <row r="30" spans="1:8" ht="15.75" x14ac:dyDescent="0.5">
      <c r="A30" s="1"/>
      <c r="B30" s="1"/>
      <c r="C30" s="1"/>
      <c r="D30" s="1"/>
      <c r="E30" s="1"/>
      <c r="F30" s="1"/>
      <c r="G30" s="1"/>
      <c r="H30" s="3"/>
    </row>
    <row r="31" spans="1:8" ht="15.75" x14ac:dyDescent="0.5">
      <c r="A31" s="1"/>
      <c r="B31" s="1"/>
      <c r="C31" s="1"/>
      <c r="D31" s="1"/>
      <c r="E31" s="1"/>
      <c r="F31" s="1"/>
      <c r="G31" s="1"/>
      <c r="H31" s="3"/>
    </row>
    <row r="32" spans="1:8" ht="15.75" x14ac:dyDescent="0.5">
      <c r="A32" s="1"/>
      <c r="B32" s="1"/>
      <c r="C32" s="1"/>
      <c r="D32" s="1"/>
      <c r="E32" s="1"/>
      <c r="F32" s="1"/>
      <c r="G32" s="1"/>
      <c r="H32" s="3"/>
    </row>
    <row r="33" spans="1:8" ht="15.75" x14ac:dyDescent="0.5">
      <c r="A33" s="1"/>
      <c r="B33" s="1"/>
      <c r="C33" s="1"/>
      <c r="D33" s="1"/>
      <c r="E33" s="1"/>
      <c r="F33" s="1"/>
      <c r="G33" s="1"/>
      <c r="H33" s="3"/>
    </row>
    <row r="34" spans="1:8" ht="15.75" x14ac:dyDescent="0.5">
      <c r="A34" s="1"/>
      <c r="B34" s="1"/>
      <c r="C34" s="1"/>
      <c r="D34" s="1"/>
      <c r="E34" s="1"/>
      <c r="F34" s="1"/>
      <c r="G34" s="1"/>
      <c r="H34" s="3"/>
    </row>
    <row r="35" spans="1:8" ht="15.75" x14ac:dyDescent="0.5">
      <c r="A35" s="1"/>
      <c r="B35" s="1"/>
      <c r="C35" s="1"/>
      <c r="D35" s="1"/>
      <c r="E35" s="1"/>
      <c r="F35" s="1"/>
      <c r="G35" s="1"/>
      <c r="H35" s="3"/>
    </row>
    <row r="36" spans="1:8" ht="15.75" x14ac:dyDescent="0.5">
      <c r="A36" s="1"/>
      <c r="B36" s="1"/>
      <c r="C36" s="1"/>
      <c r="D36" s="1"/>
      <c r="E36" s="1"/>
      <c r="F36" s="1"/>
      <c r="G36" s="1"/>
      <c r="H36" s="3"/>
    </row>
    <row r="37" spans="1:8" x14ac:dyDescent="0.45">
      <c r="A37" s="3"/>
      <c r="B37" s="3"/>
      <c r="C37" s="3"/>
      <c r="D37" s="3"/>
      <c r="E37" s="3"/>
      <c r="F37" s="3"/>
      <c r="G37" s="3"/>
      <c r="H37" s="3"/>
    </row>
    <row r="38" spans="1:8" x14ac:dyDescent="0.45">
      <c r="A38" s="3"/>
      <c r="B38" s="3"/>
      <c r="C38" s="3"/>
      <c r="D38" s="3"/>
      <c r="E38" s="3"/>
      <c r="F38" s="3"/>
      <c r="G38" s="3"/>
      <c r="H38" s="3"/>
    </row>
    <row r="39" spans="1:8" x14ac:dyDescent="0.45">
      <c r="A39" s="3"/>
      <c r="B39" s="3"/>
      <c r="C39" s="3"/>
      <c r="D39" s="3"/>
      <c r="E39" s="3"/>
      <c r="F39" s="3"/>
      <c r="G39" s="3"/>
      <c r="H39" s="3"/>
    </row>
    <row r="40" spans="1:8" x14ac:dyDescent="0.45">
      <c r="A40" s="3"/>
      <c r="B40" s="3"/>
      <c r="C40" s="3"/>
      <c r="D40" s="3"/>
      <c r="E40" s="3"/>
      <c r="F40" s="3"/>
      <c r="G40" s="3"/>
      <c r="H40" s="3"/>
    </row>
    <row r="41" spans="1:8" x14ac:dyDescent="0.45">
      <c r="A41" s="3"/>
      <c r="B41" s="3"/>
      <c r="C41" s="3"/>
      <c r="D41" s="3"/>
      <c r="E41" s="3"/>
      <c r="F41" s="3"/>
      <c r="G41" s="3"/>
      <c r="H41" s="3"/>
    </row>
    <row r="42" spans="1:8" x14ac:dyDescent="0.45">
      <c r="A42" s="3"/>
      <c r="B42" s="3"/>
      <c r="C42" s="3"/>
      <c r="D42" s="3"/>
      <c r="E42" s="3"/>
      <c r="F42" s="3"/>
      <c r="G42" s="3"/>
      <c r="H42" s="3"/>
    </row>
    <row r="43" spans="1:8" x14ac:dyDescent="0.45">
      <c r="A43" s="3"/>
      <c r="B43" s="3"/>
      <c r="C43" s="3"/>
      <c r="D43" s="3"/>
      <c r="E43" s="3"/>
      <c r="F43" s="3"/>
      <c r="G43" s="3"/>
      <c r="H43" s="3"/>
    </row>
    <row r="44" spans="1:8" x14ac:dyDescent="0.45">
      <c r="A44" s="3"/>
      <c r="B44" s="3"/>
      <c r="C44" s="3"/>
      <c r="D44" s="3"/>
      <c r="E44" s="3"/>
      <c r="F44" s="3"/>
      <c r="G44" s="3"/>
      <c r="H44" s="3"/>
    </row>
  </sheetData>
  <pageMargins left="0.7" right="0.7" top="0.75" bottom="0.75" header="0.3" footer="0.3"/>
  <pageSetup orientation="portrait" horizontalDpi="4294967293" verticalDpi="300" r:id="rId1"/>
  <headerFooter>
    <oddHeader>&amp;C&amp;16Florida Cup 2025
Variables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57F59-D21B-4BB5-A15F-BAE8721231C5}">
  <dimension ref="A2:G36"/>
  <sheetViews>
    <sheetView view="pageLayout" topLeftCell="A7" zoomScaleNormal="100" workbookViewId="0">
      <selection activeCell="H1" sqref="H1:K1048576"/>
    </sheetView>
  </sheetViews>
  <sheetFormatPr defaultColWidth="9" defaultRowHeight="15.75" x14ac:dyDescent="0.5"/>
  <cols>
    <col min="1" max="1" width="11.265625" style="2" customWidth="1"/>
    <col min="2" max="2" width="14.73046875" style="2" bestFit="1" customWidth="1"/>
    <col min="3" max="5" width="9" style="2"/>
    <col min="6" max="6" width="12" style="2" customWidth="1"/>
    <col min="7" max="7" width="17.73046875" style="2" customWidth="1"/>
    <col min="8" max="16384" width="9" style="2"/>
  </cols>
  <sheetData>
    <row r="2" spans="1:7" ht="18" x14ac:dyDescent="0.55000000000000004">
      <c r="A2" s="6"/>
      <c r="B2" s="7"/>
      <c r="C2" s="7"/>
      <c r="D2" s="7"/>
      <c r="E2" s="1"/>
      <c r="F2" s="1"/>
      <c r="G2" s="1"/>
    </row>
    <row r="3" spans="1:7" ht="18" x14ac:dyDescent="0.55000000000000004">
      <c r="A3" s="6" t="s">
        <v>87</v>
      </c>
      <c r="B3" s="7"/>
      <c r="C3" s="7"/>
      <c r="D3" s="7"/>
      <c r="E3" s="1"/>
      <c r="F3" s="1"/>
      <c r="G3" s="1"/>
    </row>
    <row r="4" spans="1:7" ht="18" x14ac:dyDescent="0.55000000000000004">
      <c r="A4" s="6" t="s">
        <v>88</v>
      </c>
      <c r="B4" s="7"/>
      <c r="C4" s="7"/>
      <c r="D4" s="7"/>
      <c r="E4" s="1"/>
      <c r="F4" s="1"/>
      <c r="G4" s="1"/>
    </row>
    <row r="5" spans="1:7" ht="18" x14ac:dyDescent="0.55000000000000004">
      <c r="A5" s="6"/>
      <c r="B5" s="7"/>
      <c r="C5" s="7"/>
      <c r="D5" s="7"/>
      <c r="E5" s="1"/>
      <c r="F5" s="1"/>
      <c r="G5" s="1"/>
    </row>
    <row r="6" spans="1:7" ht="18" x14ac:dyDescent="0.55000000000000004">
      <c r="A6" s="6" t="s">
        <v>34</v>
      </c>
      <c r="B6" s="7"/>
      <c r="C6" s="7"/>
      <c r="D6" s="7"/>
      <c r="E6" s="1"/>
      <c r="F6" s="1"/>
      <c r="G6" s="1"/>
    </row>
    <row r="7" spans="1:7" ht="18" x14ac:dyDescent="0.55000000000000004">
      <c r="A7" s="6"/>
      <c r="B7" s="7"/>
      <c r="C7" s="7"/>
      <c r="D7" s="7"/>
      <c r="E7" s="1"/>
      <c r="F7" s="1"/>
      <c r="G7" s="1"/>
    </row>
    <row r="8" spans="1:7" ht="18" x14ac:dyDescent="0.55000000000000004">
      <c r="A8" s="6"/>
      <c r="B8" s="7"/>
      <c r="C8" s="7" t="s">
        <v>29</v>
      </c>
      <c r="D8" s="7" t="s">
        <v>30</v>
      </c>
      <c r="E8" s="1"/>
      <c r="F8" s="1"/>
      <c r="G8" s="1"/>
    </row>
    <row r="9" spans="1:7" ht="18" x14ac:dyDescent="0.55000000000000004">
      <c r="A9" s="6" t="s">
        <v>31</v>
      </c>
      <c r="B9" s="8" t="s">
        <v>12</v>
      </c>
      <c r="C9" s="9">
        <f>Variables!$B$25</f>
        <v>0.35416666666666669</v>
      </c>
      <c r="D9" s="9">
        <f>C9+Variables!$B$26</f>
        <v>0.39583333333333337</v>
      </c>
      <c r="E9" s="1"/>
      <c r="F9" s="4" t="s">
        <v>24</v>
      </c>
      <c r="G9" s="4" t="s">
        <v>10</v>
      </c>
    </row>
    <row r="10" spans="1:7" ht="18" x14ac:dyDescent="0.55000000000000004">
      <c r="A10" s="6"/>
      <c r="B10" s="8" t="s">
        <v>13</v>
      </c>
      <c r="C10" s="9">
        <f>D9+Variables!$B$27</f>
        <v>0.40972222222222227</v>
      </c>
      <c r="D10" s="9">
        <f>C10+Variables!$B$26</f>
        <v>0.45138888888888895</v>
      </c>
      <c r="E10" s="1"/>
      <c r="F10" s="1"/>
      <c r="G10" s="1"/>
    </row>
    <row r="11" spans="1:7" ht="18" x14ac:dyDescent="0.55000000000000004">
      <c r="A11" s="6"/>
      <c r="B11" s="8" t="s">
        <v>16</v>
      </c>
      <c r="C11" s="9">
        <f>D10+Variables!$B$27</f>
        <v>0.46527777777777785</v>
      </c>
      <c r="D11" s="9">
        <f>C11+Variables!$B$26</f>
        <v>0.50694444444444453</v>
      </c>
      <c r="E11" s="1"/>
      <c r="F11" s="4" t="s">
        <v>8</v>
      </c>
      <c r="G11" s="35">
        <v>2</v>
      </c>
    </row>
    <row r="12" spans="1:7" ht="18" x14ac:dyDescent="0.55000000000000004">
      <c r="A12" s="6"/>
      <c r="B12" s="58" t="s">
        <v>32</v>
      </c>
      <c r="C12" s="58"/>
      <c r="D12" s="58"/>
      <c r="E12" s="1"/>
      <c r="F12" s="4" t="s">
        <v>7</v>
      </c>
      <c r="G12" s="35">
        <v>3</v>
      </c>
    </row>
    <row r="13" spans="1:7" ht="18" x14ac:dyDescent="0.55000000000000004">
      <c r="A13" s="6"/>
      <c r="B13" s="8" t="s">
        <v>17</v>
      </c>
      <c r="C13" s="9">
        <v>4.1666666666666664E-2</v>
      </c>
      <c r="D13" s="9">
        <f>C13+Variables!$B$26</f>
        <v>8.3333333333333329E-2</v>
      </c>
      <c r="E13" s="1"/>
      <c r="F13" s="4" t="s">
        <v>15</v>
      </c>
      <c r="G13" s="35">
        <v>5</v>
      </c>
    </row>
    <row r="14" spans="1:7" ht="18" x14ac:dyDescent="0.55000000000000004">
      <c r="A14" s="6"/>
      <c r="B14" s="8" t="s">
        <v>18</v>
      </c>
      <c r="C14" s="9">
        <f>D13+Variables!$B$27</f>
        <v>9.722222222222221E-2</v>
      </c>
      <c r="D14" s="9">
        <f>C14+Variables!$B$26</f>
        <v>0.13888888888888887</v>
      </c>
      <c r="E14" s="1"/>
      <c r="F14" s="1"/>
      <c r="G14" s="1"/>
    </row>
    <row r="15" spans="1:7" ht="18" x14ac:dyDescent="0.55000000000000004">
      <c r="A15" s="6"/>
      <c r="B15" s="8" t="s">
        <v>19</v>
      </c>
      <c r="C15" s="9">
        <f>D14+Variables!$B$27</f>
        <v>0.15277777777777776</v>
      </c>
      <c r="D15" s="9">
        <f>C15+Variables!$B$26</f>
        <v>0.19444444444444442</v>
      </c>
      <c r="E15" s="1"/>
      <c r="F15" s="1"/>
      <c r="G15" s="1"/>
    </row>
    <row r="16" spans="1:7" ht="18" x14ac:dyDescent="0.55000000000000004">
      <c r="A16" s="6"/>
      <c r="B16" s="59" t="s">
        <v>36</v>
      </c>
      <c r="C16" s="59"/>
      <c r="D16" s="59"/>
      <c r="E16" s="1"/>
      <c r="F16" s="1"/>
      <c r="G16" s="1"/>
    </row>
    <row r="17" spans="1:7" ht="18" x14ac:dyDescent="0.55000000000000004">
      <c r="A17" s="6"/>
      <c r="B17" s="7"/>
      <c r="C17" s="7"/>
      <c r="D17" s="7"/>
      <c r="E17" s="1"/>
      <c r="F17" s="1"/>
      <c r="G17" s="1"/>
    </row>
    <row r="18" spans="1:7" ht="18" x14ac:dyDescent="0.55000000000000004">
      <c r="A18" s="6" t="s">
        <v>33</v>
      </c>
      <c r="B18" s="8" t="s">
        <v>20</v>
      </c>
      <c r="C18" s="9">
        <v>0.375</v>
      </c>
      <c r="D18" s="9">
        <f>C18+Variables!$B$26</f>
        <v>0.41666666666666669</v>
      </c>
      <c r="E18" s="1"/>
      <c r="F18" s="4" t="s">
        <v>25</v>
      </c>
      <c r="G18" s="4" t="s">
        <v>26</v>
      </c>
    </row>
    <row r="19" spans="1:7" ht="18" x14ac:dyDescent="0.55000000000000004">
      <c r="A19" s="6"/>
      <c r="B19" s="8" t="s">
        <v>21</v>
      </c>
      <c r="C19" s="9">
        <f>D18+Variables!$B$27</f>
        <v>0.43055555555555558</v>
      </c>
      <c r="D19" s="9">
        <f>C19+Variables!$B$26</f>
        <v>0.47222222222222227</v>
      </c>
      <c r="E19" s="1"/>
      <c r="F19" s="1"/>
      <c r="G19" s="1"/>
    </row>
    <row r="20" spans="1:7" ht="18" x14ac:dyDescent="0.55000000000000004">
      <c r="B20" s="8" t="s">
        <v>22</v>
      </c>
      <c r="C20" s="9">
        <f>D19+Variables!$B$27</f>
        <v>0.48611111111111116</v>
      </c>
      <c r="D20" s="9">
        <f>C20+Variables!$B$26</f>
        <v>0.52777777777777779</v>
      </c>
      <c r="E20" s="1"/>
      <c r="F20" s="4">
        <v>1</v>
      </c>
      <c r="G20" s="35" t="s">
        <v>1</v>
      </c>
    </row>
    <row r="21" spans="1:7" ht="18" x14ac:dyDescent="0.55000000000000004">
      <c r="A21" s="6"/>
      <c r="B21" s="58" t="s">
        <v>32</v>
      </c>
      <c r="C21" s="58"/>
      <c r="D21" s="58"/>
      <c r="E21" s="1"/>
      <c r="F21" s="4">
        <v>2</v>
      </c>
      <c r="G21" s="35" t="s">
        <v>0</v>
      </c>
    </row>
    <row r="22" spans="1:7" ht="18" x14ac:dyDescent="0.55000000000000004">
      <c r="A22" s="6"/>
      <c r="B22" s="8" t="s">
        <v>23</v>
      </c>
      <c r="C22" s="9">
        <v>6.25E-2</v>
      </c>
      <c r="D22" s="9">
        <f>C22+Variables!$B$26</f>
        <v>0.10416666666666666</v>
      </c>
      <c r="E22" s="1"/>
      <c r="F22" s="4">
        <v>3</v>
      </c>
      <c r="G22" s="35" t="s">
        <v>4</v>
      </c>
    </row>
    <row r="23" spans="1:7" ht="18" x14ac:dyDescent="0.55000000000000004">
      <c r="A23" s="6"/>
      <c r="B23" s="7"/>
      <c r="C23" s="7"/>
      <c r="D23" s="7"/>
      <c r="E23" s="1"/>
      <c r="F23" s="4">
        <v>4</v>
      </c>
      <c r="G23" s="35" t="s">
        <v>3</v>
      </c>
    </row>
    <row r="24" spans="1:7" ht="18" x14ac:dyDescent="0.55000000000000004">
      <c r="A24" s="6" t="s">
        <v>35</v>
      </c>
      <c r="B24" s="7"/>
      <c r="C24" s="9">
        <v>0.11458333333333333</v>
      </c>
      <c r="D24" s="9">
        <v>0.125</v>
      </c>
      <c r="E24" s="1"/>
      <c r="F24" s="4">
        <v>5</v>
      </c>
      <c r="G24" s="35" t="s">
        <v>2</v>
      </c>
    </row>
    <row r="25" spans="1:7" ht="18" x14ac:dyDescent="0.55000000000000004">
      <c r="A25" s="6"/>
      <c r="B25" s="1"/>
      <c r="C25" s="1"/>
      <c r="D25" s="1"/>
      <c r="E25" s="1"/>
      <c r="F25" s="4">
        <v>6</v>
      </c>
      <c r="G25" s="35" t="s">
        <v>5</v>
      </c>
    </row>
    <row r="26" spans="1:7" x14ac:dyDescent="0.5">
      <c r="B26" s="1"/>
      <c r="C26" s="1"/>
      <c r="D26" s="1"/>
      <c r="E26" s="1"/>
      <c r="F26" s="1"/>
      <c r="G26" s="1"/>
    </row>
    <row r="27" spans="1:7" x14ac:dyDescent="0.5">
      <c r="B27" s="1"/>
      <c r="C27" s="1"/>
      <c r="D27" s="1"/>
      <c r="E27" s="1"/>
      <c r="F27" s="1"/>
      <c r="G27" s="1"/>
    </row>
    <row r="28" spans="1:7" x14ac:dyDescent="0.5">
      <c r="B28" s="1"/>
      <c r="C28" s="1"/>
      <c r="D28" s="1"/>
      <c r="E28" s="1"/>
      <c r="F28" s="1"/>
      <c r="G28" s="1"/>
    </row>
    <row r="29" spans="1:7" x14ac:dyDescent="0.5">
      <c r="B29" s="1"/>
      <c r="C29" s="1"/>
      <c r="D29" s="1"/>
      <c r="E29" s="1"/>
      <c r="F29" s="1"/>
      <c r="G29" s="1"/>
    </row>
    <row r="30" spans="1:7" x14ac:dyDescent="0.5">
      <c r="B30" s="1"/>
      <c r="C30" s="1"/>
      <c r="D30" s="1"/>
      <c r="E30" s="1"/>
      <c r="F30" s="1"/>
      <c r="G30" s="1"/>
    </row>
    <row r="31" spans="1:7" x14ac:dyDescent="0.5">
      <c r="B31" s="1"/>
      <c r="C31" s="1"/>
      <c r="D31" s="1"/>
      <c r="E31" s="1"/>
      <c r="F31" s="1"/>
      <c r="G31" s="1"/>
    </row>
    <row r="32" spans="1:7" x14ac:dyDescent="0.5">
      <c r="B32" s="1"/>
      <c r="C32" s="1"/>
      <c r="D32" s="1"/>
      <c r="E32" s="1"/>
      <c r="F32" s="1"/>
      <c r="G32" s="1"/>
    </row>
    <row r="33" spans="2:7" x14ac:dyDescent="0.5">
      <c r="B33" s="1"/>
      <c r="C33" s="1"/>
      <c r="D33" s="1"/>
      <c r="E33" s="1"/>
      <c r="F33" s="1"/>
      <c r="G33" s="1"/>
    </row>
    <row r="34" spans="2:7" x14ac:dyDescent="0.5">
      <c r="B34" s="1"/>
      <c r="C34" s="1"/>
      <c r="D34" s="1"/>
      <c r="E34" s="1"/>
      <c r="F34" s="1"/>
      <c r="G34" s="1"/>
    </row>
    <row r="35" spans="2:7" x14ac:dyDescent="0.5">
      <c r="B35" s="1"/>
      <c r="C35" s="1"/>
      <c r="D35" s="1"/>
      <c r="E35" s="1"/>
      <c r="F35" s="1"/>
      <c r="G35" s="1"/>
    </row>
    <row r="36" spans="2:7" x14ac:dyDescent="0.5">
      <c r="E36" s="1"/>
      <c r="F36" s="1"/>
      <c r="G36" s="1"/>
    </row>
  </sheetData>
  <mergeCells count="3">
    <mergeCell ref="B12:D12"/>
    <mergeCell ref="B16:D16"/>
    <mergeCell ref="B21:D21"/>
  </mergeCells>
  <phoneticPr fontId="2" type="noConversion"/>
  <pageMargins left="0.7" right="0.7" top="0.75" bottom="0.75" header="0.3" footer="0.3"/>
  <pageSetup orientation="portrait" horizontalDpi="4294967293" verticalDpi="300" r:id="rId1"/>
  <headerFooter>
    <oddHeader>&amp;C&amp;16Florida Cup 2025
Program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35653-DFDD-4E8E-95C0-28C27AEB403F}">
  <dimension ref="A3:G11"/>
  <sheetViews>
    <sheetView view="pageLayout" zoomScaleNormal="100" workbookViewId="0">
      <selection activeCell="E13" sqref="E13"/>
    </sheetView>
  </sheetViews>
  <sheetFormatPr defaultColWidth="9" defaultRowHeight="18" x14ac:dyDescent="0.55000000000000004"/>
  <cols>
    <col min="1" max="1" width="8.86328125" style="6" customWidth="1"/>
    <col min="2" max="4" width="18.59765625" style="6" customWidth="1"/>
    <col min="5" max="5" width="19.86328125" style="6" bestFit="1" customWidth="1"/>
    <col min="6" max="7" width="18.59765625" style="6" customWidth="1"/>
    <col min="8" max="16384" width="9" style="6"/>
  </cols>
  <sheetData>
    <row r="3" spans="1:7" ht="27" customHeight="1" x14ac:dyDescent="0.55000000000000004">
      <c r="B3" s="55" t="s">
        <v>53</v>
      </c>
      <c r="C3" s="55" t="s">
        <v>1</v>
      </c>
      <c r="D3" s="55" t="s">
        <v>4</v>
      </c>
      <c r="E3" s="55" t="s">
        <v>0</v>
      </c>
      <c r="F3" s="55" t="s">
        <v>5</v>
      </c>
      <c r="G3" s="55" t="s">
        <v>2</v>
      </c>
    </row>
    <row r="4" spans="1:7" ht="27" customHeight="1" x14ac:dyDescent="0.55000000000000004">
      <c r="A4" s="55">
        <v>1</v>
      </c>
      <c r="B4" s="56" t="s">
        <v>91</v>
      </c>
      <c r="C4" s="56" t="s">
        <v>59</v>
      </c>
      <c r="D4" s="57" t="s">
        <v>67</v>
      </c>
      <c r="E4" s="56" t="s">
        <v>83</v>
      </c>
      <c r="F4" s="56" t="s">
        <v>92</v>
      </c>
      <c r="G4" s="56" t="s">
        <v>76</v>
      </c>
    </row>
    <row r="5" spans="1:7" ht="27" customHeight="1" x14ac:dyDescent="0.55000000000000004">
      <c r="A5" s="55">
        <v>2</v>
      </c>
      <c r="B5" s="56" t="s">
        <v>54</v>
      </c>
      <c r="C5" s="56" t="s">
        <v>60</v>
      </c>
      <c r="D5" s="56" t="s">
        <v>68</v>
      </c>
      <c r="E5" s="56" t="s">
        <v>82</v>
      </c>
      <c r="F5" s="56" t="s">
        <v>100</v>
      </c>
      <c r="G5" s="56" t="s">
        <v>77</v>
      </c>
    </row>
    <row r="6" spans="1:7" ht="27" customHeight="1" x14ac:dyDescent="0.55000000000000004">
      <c r="A6" s="55">
        <v>3</v>
      </c>
      <c r="B6" s="56" t="s">
        <v>55</v>
      </c>
      <c r="C6" s="56" t="s">
        <v>61</v>
      </c>
      <c r="D6" s="56" t="s">
        <v>69</v>
      </c>
      <c r="E6" s="56" t="s">
        <v>84</v>
      </c>
      <c r="F6" s="56" t="s">
        <v>105</v>
      </c>
      <c r="G6" s="56" t="s">
        <v>78</v>
      </c>
    </row>
    <row r="7" spans="1:7" ht="27" customHeight="1" x14ac:dyDescent="0.55000000000000004">
      <c r="A7" s="55">
        <v>4</v>
      </c>
      <c r="B7" s="56" t="s">
        <v>56</v>
      </c>
      <c r="C7" s="56" t="s">
        <v>62</v>
      </c>
      <c r="D7" s="56" t="s">
        <v>70</v>
      </c>
      <c r="E7" s="56" t="s">
        <v>85</v>
      </c>
      <c r="F7" s="56" t="s">
        <v>102</v>
      </c>
      <c r="G7" s="56" t="s">
        <v>79</v>
      </c>
    </row>
    <row r="8" spans="1:7" ht="27" customHeight="1" x14ac:dyDescent="0.55000000000000004">
      <c r="A8" s="55">
        <v>5</v>
      </c>
      <c r="B8" s="56" t="s">
        <v>104</v>
      </c>
      <c r="C8" s="56" t="s">
        <v>63</v>
      </c>
      <c r="D8" s="56" t="s">
        <v>71</v>
      </c>
      <c r="E8" s="56" t="s">
        <v>99</v>
      </c>
      <c r="F8" s="56" t="s">
        <v>101</v>
      </c>
      <c r="G8" s="56" t="s">
        <v>80</v>
      </c>
    </row>
    <row r="9" spans="1:7" ht="27" customHeight="1" x14ac:dyDescent="0.55000000000000004">
      <c r="A9" s="55">
        <v>6</v>
      </c>
      <c r="B9" s="56" t="s">
        <v>57</v>
      </c>
      <c r="C9" s="56" t="s">
        <v>64</v>
      </c>
      <c r="D9" s="56" t="s">
        <v>72</v>
      </c>
      <c r="E9" s="56" t="s">
        <v>103</v>
      </c>
      <c r="F9" s="56" t="s">
        <v>75</v>
      </c>
      <c r="G9" s="56" t="s">
        <v>81</v>
      </c>
    </row>
    <row r="10" spans="1:7" ht="27" customHeight="1" x14ac:dyDescent="0.55000000000000004">
      <c r="A10" s="55">
        <v>7</v>
      </c>
      <c r="B10" s="56" t="s">
        <v>58</v>
      </c>
      <c r="C10" s="56" t="s">
        <v>65</v>
      </c>
      <c r="D10" s="56" t="s">
        <v>73</v>
      </c>
      <c r="E10" s="56" t="s">
        <v>93</v>
      </c>
      <c r="F10" s="56" t="s">
        <v>107</v>
      </c>
      <c r="G10" s="56" t="s">
        <v>89</v>
      </c>
    </row>
    <row r="11" spans="1:7" ht="27" customHeight="1" x14ac:dyDescent="0.55000000000000004">
      <c r="A11" s="55">
        <v>8</v>
      </c>
      <c r="B11" s="56"/>
      <c r="C11" s="56" t="s">
        <v>66</v>
      </c>
      <c r="D11" s="56" t="s">
        <v>74</v>
      </c>
      <c r="E11" s="56"/>
      <c r="F11" s="56" t="s">
        <v>106</v>
      </c>
      <c r="G11" s="56" t="s">
        <v>90</v>
      </c>
    </row>
  </sheetData>
  <pageMargins left="0.7" right="0.7" top="0.75" bottom="0.75" header="0.3" footer="0.3"/>
  <pageSetup orientation="landscape" horizontalDpi="4294967293" verticalDpi="0" r:id="rId1"/>
  <headerFooter>
    <oddHeader xml:space="preserve">&amp;C&amp;16 2025 Florida Cup
Teams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FC894-3507-4674-9DDF-2025C1AC5913}">
  <dimension ref="B1:K26"/>
  <sheetViews>
    <sheetView view="pageLayout" zoomScaleNormal="100" workbookViewId="0">
      <selection activeCell="E14" sqref="E14"/>
    </sheetView>
  </sheetViews>
  <sheetFormatPr defaultColWidth="26" defaultRowHeight="19.5" customHeight="1" x14ac:dyDescent="0.55000000000000004"/>
  <cols>
    <col min="1" max="1" width="1.59765625" style="6" customWidth="1"/>
    <col min="2" max="2" width="26" style="6"/>
    <col min="3" max="4" width="4.3984375" style="6" customWidth="1"/>
    <col min="5" max="5" width="26" style="6"/>
    <col min="6" max="7" width="4.3984375" style="6" customWidth="1"/>
    <col min="8" max="8" width="26" style="6"/>
    <col min="9" max="10" width="4.3984375" style="6" customWidth="1"/>
    <col min="11" max="11" width="26" style="6" customWidth="1"/>
    <col min="12" max="16384" width="26" style="6"/>
  </cols>
  <sheetData>
    <row r="1" spans="2:11" ht="19.5" customHeight="1" x14ac:dyDescent="0.75">
      <c r="B1" s="42" t="s">
        <v>52</v>
      </c>
      <c r="C1" s="42"/>
      <c r="D1" s="42"/>
      <c r="E1" s="42" t="s">
        <v>52</v>
      </c>
      <c r="F1" s="42"/>
      <c r="G1" s="42"/>
      <c r="H1" s="42" t="s">
        <v>52</v>
      </c>
      <c r="I1" s="42"/>
      <c r="J1" s="42"/>
      <c r="K1" s="42" t="s">
        <v>52</v>
      </c>
    </row>
    <row r="2" spans="2:11" ht="19.5" customHeight="1" x14ac:dyDescent="0.75">
      <c r="B2" s="45" t="s">
        <v>51</v>
      </c>
      <c r="C2" s="48"/>
      <c r="D2" s="45"/>
      <c r="E2" s="53" t="s">
        <v>51</v>
      </c>
      <c r="F2" s="48"/>
      <c r="G2" s="45"/>
      <c r="H2" s="53" t="s">
        <v>51</v>
      </c>
      <c r="I2" s="48"/>
      <c r="J2" s="45"/>
      <c r="K2" s="48" t="s">
        <v>51</v>
      </c>
    </row>
    <row r="3" spans="2:11" ht="19.5" customHeight="1" x14ac:dyDescent="0.55000000000000004">
      <c r="B3" s="60" t="s">
        <v>6</v>
      </c>
      <c r="C3" s="60"/>
      <c r="D3" s="60" t="s">
        <v>6</v>
      </c>
      <c r="E3" s="60"/>
      <c r="F3" s="7"/>
      <c r="G3" s="60" t="s">
        <v>6</v>
      </c>
      <c r="H3" s="60"/>
      <c r="I3" s="7"/>
      <c r="J3" s="60" t="s">
        <v>6</v>
      </c>
      <c r="K3" s="60"/>
    </row>
    <row r="4" spans="2:11" ht="19.5" customHeight="1" x14ac:dyDescent="0.55000000000000004">
      <c r="B4" s="46"/>
      <c r="C4" s="49"/>
      <c r="D4" s="46"/>
      <c r="E4" s="51"/>
      <c r="F4" s="49"/>
      <c r="G4" s="46"/>
      <c r="H4" s="51"/>
      <c r="I4" s="49"/>
      <c r="J4" s="46"/>
      <c r="K4" s="49"/>
    </row>
    <row r="5" spans="2:11" ht="19.5" customHeight="1" x14ac:dyDescent="0.55000000000000004">
      <c r="B5" s="46"/>
      <c r="C5" s="49"/>
      <c r="D5" s="46"/>
      <c r="E5" s="51"/>
      <c r="F5" s="49"/>
      <c r="G5" s="46"/>
      <c r="H5" s="51"/>
      <c r="I5" s="49"/>
      <c r="J5" s="46"/>
      <c r="K5" s="49"/>
    </row>
    <row r="6" spans="2:11" ht="19.5" customHeight="1" x14ac:dyDescent="0.55000000000000004">
      <c r="B6" s="60" t="s">
        <v>7</v>
      </c>
      <c r="C6" s="60"/>
      <c r="D6" s="60" t="s">
        <v>7</v>
      </c>
      <c r="E6" s="60"/>
      <c r="F6" s="7"/>
      <c r="G6" s="60" t="s">
        <v>7</v>
      </c>
      <c r="H6" s="60"/>
      <c r="I6" s="7"/>
      <c r="J6" s="60" t="s">
        <v>7</v>
      </c>
      <c r="K6" s="60"/>
    </row>
    <row r="7" spans="2:11" ht="19.5" customHeight="1" x14ac:dyDescent="0.55000000000000004">
      <c r="B7" s="46"/>
      <c r="C7" s="49"/>
      <c r="D7" s="46"/>
      <c r="E7" s="51"/>
      <c r="F7" s="49"/>
      <c r="G7" s="46"/>
      <c r="H7" s="51"/>
      <c r="I7" s="49"/>
      <c r="J7" s="46"/>
      <c r="K7" s="49"/>
    </row>
    <row r="8" spans="2:11" ht="19.5" customHeight="1" x14ac:dyDescent="0.55000000000000004">
      <c r="B8" s="46"/>
      <c r="C8" s="49"/>
      <c r="D8" s="46"/>
      <c r="E8" s="51"/>
      <c r="F8" s="49"/>
      <c r="G8" s="46"/>
      <c r="H8" s="51"/>
      <c r="I8" s="49"/>
      <c r="J8" s="46"/>
      <c r="K8" s="49"/>
    </row>
    <row r="9" spans="2:11" ht="19.5" customHeight="1" x14ac:dyDescent="0.55000000000000004">
      <c r="B9" s="60" t="s">
        <v>49</v>
      </c>
      <c r="C9" s="60"/>
      <c r="D9" s="60" t="s">
        <v>49</v>
      </c>
      <c r="E9" s="60"/>
      <c r="F9" s="7"/>
      <c r="G9" s="60" t="s">
        <v>49</v>
      </c>
      <c r="H9" s="60"/>
      <c r="I9" s="7"/>
      <c r="J9" s="60" t="s">
        <v>49</v>
      </c>
      <c r="K9" s="60"/>
    </row>
    <row r="10" spans="2:11" ht="19.5" customHeight="1" x14ac:dyDescent="0.55000000000000004">
      <c r="B10" s="46"/>
      <c r="C10" s="49"/>
      <c r="D10" s="46"/>
      <c r="E10" s="51"/>
      <c r="F10" s="49"/>
      <c r="G10" s="46"/>
      <c r="H10" s="51"/>
      <c r="I10" s="49"/>
      <c r="J10" s="46"/>
      <c r="K10" s="49"/>
    </row>
    <row r="11" spans="2:11" ht="19.5" customHeight="1" x14ac:dyDescent="0.55000000000000004">
      <c r="B11" s="60" t="s">
        <v>50</v>
      </c>
      <c r="C11" s="60"/>
      <c r="D11" s="60" t="s">
        <v>50</v>
      </c>
      <c r="E11" s="60"/>
      <c r="F11" s="7"/>
      <c r="G11" s="60" t="s">
        <v>50</v>
      </c>
      <c r="H11" s="60"/>
      <c r="I11" s="7"/>
      <c r="J11" s="60" t="s">
        <v>50</v>
      </c>
      <c r="K11" s="60"/>
    </row>
    <row r="12" spans="2:11" ht="19.5" customHeight="1" x14ac:dyDescent="0.55000000000000004">
      <c r="B12" s="47"/>
      <c r="C12" s="50"/>
      <c r="D12" s="47"/>
      <c r="E12" s="52"/>
      <c r="F12" s="50"/>
      <c r="G12" s="47"/>
      <c r="H12" s="52"/>
      <c r="I12" s="50"/>
      <c r="J12" s="47"/>
      <c r="K12" s="50"/>
    </row>
    <row r="13" spans="2:11" ht="28.9" customHeight="1" x14ac:dyDescent="0.55000000000000004">
      <c r="B13" s="52"/>
      <c r="C13" s="52"/>
      <c r="D13" s="52"/>
      <c r="E13" s="52"/>
      <c r="F13" s="52"/>
      <c r="G13" s="52"/>
      <c r="H13" s="52"/>
      <c r="I13" s="52"/>
      <c r="J13" s="52"/>
      <c r="K13" s="52"/>
    </row>
    <row r="15" spans="2:11" ht="19.5" customHeight="1" x14ac:dyDescent="0.75">
      <c r="B15" s="42" t="s">
        <v>52</v>
      </c>
      <c r="C15" s="42"/>
      <c r="D15" s="42"/>
      <c r="E15" s="42" t="s">
        <v>52</v>
      </c>
      <c r="F15" s="42"/>
      <c r="G15" s="42"/>
      <c r="H15" s="42" t="s">
        <v>52</v>
      </c>
      <c r="I15" s="42"/>
      <c r="J15" s="42"/>
      <c r="K15" s="42" t="s">
        <v>52</v>
      </c>
    </row>
    <row r="16" spans="2:11" ht="19.5" customHeight="1" x14ac:dyDescent="0.75">
      <c r="B16" s="45" t="s">
        <v>51</v>
      </c>
      <c r="C16" s="48"/>
      <c r="D16" s="45"/>
      <c r="E16" s="53" t="s">
        <v>51</v>
      </c>
      <c r="F16" s="48"/>
      <c r="G16" s="45"/>
      <c r="H16" s="53" t="s">
        <v>51</v>
      </c>
      <c r="I16" s="48"/>
      <c r="J16" s="45"/>
      <c r="K16" s="48" t="s">
        <v>51</v>
      </c>
    </row>
    <row r="17" spans="2:11" ht="19.5" customHeight="1" x14ac:dyDescent="0.55000000000000004">
      <c r="B17" s="7" t="s">
        <v>6</v>
      </c>
      <c r="C17" s="7"/>
      <c r="D17" s="7"/>
      <c r="E17" s="7" t="s">
        <v>6</v>
      </c>
      <c r="F17" s="7"/>
      <c r="G17" s="60" t="s">
        <v>6</v>
      </c>
      <c r="H17" s="60"/>
      <c r="I17" s="7"/>
      <c r="J17" s="60" t="s">
        <v>6</v>
      </c>
      <c r="K17" s="60"/>
    </row>
    <row r="18" spans="2:11" ht="19.5" customHeight="1" x14ac:dyDescent="0.55000000000000004">
      <c r="B18" s="46"/>
      <c r="C18" s="49"/>
      <c r="D18" s="46"/>
      <c r="E18" s="51"/>
      <c r="F18" s="49"/>
      <c r="G18" s="46"/>
      <c r="H18" s="51"/>
      <c r="I18" s="49"/>
      <c r="J18" s="46"/>
      <c r="K18" s="49"/>
    </row>
    <row r="19" spans="2:11" ht="19.5" customHeight="1" x14ac:dyDescent="0.55000000000000004">
      <c r="B19" s="46"/>
      <c r="C19" s="49"/>
      <c r="D19" s="46"/>
      <c r="E19" s="51"/>
      <c r="F19" s="49"/>
      <c r="G19" s="46"/>
      <c r="H19" s="51"/>
      <c r="I19" s="49"/>
      <c r="J19" s="46"/>
      <c r="K19" s="49"/>
    </row>
    <row r="20" spans="2:11" ht="19.5" customHeight="1" x14ac:dyDescent="0.55000000000000004">
      <c r="B20" s="7" t="s">
        <v>7</v>
      </c>
      <c r="C20" s="7"/>
      <c r="D20" s="7"/>
      <c r="E20" s="7" t="s">
        <v>7</v>
      </c>
      <c r="F20" s="7"/>
      <c r="G20" s="60" t="s">
        <v>7</v>
      </c>
      <c r="H20" s="60"/>
      <c r="I20" s="7"/>
      <c r="J20" s="60" t="s">
        <v>7</v>
      </c>
      <c r="K20" s="60"/>
    </row>
    <row r="21" spans="2:11" ht="19.5" customHeight="1" x14ac:dyDescent="0.55000000000000004">
      <c r="B21" s="46"/>
      <c r="C21" s="49"/>
      <c r="D21" s="46"/>
      <c r="E21" s="51"/>
      <c r="F21" s="49"/>
      <c r="G21" s="46"/>
      <c r="H21" s="51"/>
      <c r="I21" s="49"/>
      <c r="J21" s="46"/>
      <c r="K21" s="49"/>
    </row>
    <row r="22" spans="2:11" ht="19.5" customHeight="1" x14ac:dyDescent="0.55000000000000004">
      <c r="B22" s="46"/>
      <c r="C22" s="49"/>
      <c r="D22" s="46"/>
      <c r="E22" s="51"/>
      <c r="F22" s="49"/>
      <c r="G22" s="46"/>
      <c r="H22" s="51"/>
      <c r="I22" s="49"/>
      <c r="J22" s="46"/>
      <c r="K22" s="49"/>
    </row>
    <row r="23" spans="2:11" ht="19.5" customHeight="1" x14ac:dyDescent="0.55000000000000004">
      <c r="B23" s="7" t="s">
        <v>49</v>
      </c>
      <c r="C23" s="7"/>
      <c r="D23" s="7"/>
      <c r="E23" s="7" t="s">
        <v>49</v>
      </c>
      <c r="F23" s="7"/>
      <c r="G23" s="60" t="s">
        <v>49</v>
      </c>
      <c r="H23" s="60"/>
      <c r="I23" s="7"/>
      <c r="J23" s="60" t="s">
        <v>49</v>
      </c>
      <c r="K23" s="60"/>
    </row>
    <row r="24" spans="2:11" ht="19.5" customHeight="1" x14ac:dyDescent="0.55000000000000004">
      <c r="B24" s="46"/>
      <c r="C24" s="49"/>
      <c r="D24" s="46"/>
      <c r="E24" s="51"/>
      <c r="F24" s="49"/>
      <c r="G24" s="46"/>
      <c r="H24" s="51"/>
      <c r="I24" s="49"/>
      <c r="J24" s="46"/>
      <c r="K24" s="49"/>
    </row>
    <row r="25" spans="2:11" ht="19.5" customHeight="1" x14ac:dyDescent="0.55000000000000004">
      <c r="B25" s="7" t="s">
        <v>50</v>
      </c>
      <c r="C25" s="7"/>
      <c r="D25" s="7"/>
      <c r="E25" s="7" t="s">
        <v>50</v>
      </c>
      <c r="F25" s="7"/>
      <c r="G25" s="60" t="s">
        <v>50</v>
      </c>
      <c r="H25" s="60"/>
      <c r="I25" s="7"/>
      <c r="J25" s="60" t="s">
        <v>50</v>
      </c>
      <c r="K25" s="60"/>
    </row>
    <row r="26" spans="2:11" ht="19.5" customHeight="1" x14ac:dyDescent="0.55000000000000004">
      <c r="B26" s="47"/>
      <c r="C26" s="50"/>
      <c r="D26" s="47"/>
      <c r="E26" s="52"/>
      <c r="F26" s="50"/>
      <c r="G26" s="47"/>
      <c r="H26" s="52"/>
      <c r="I26" s="50"/>
      <c r="J26" s="47"/>
      <c r="K26" s="50"/>
    </row>
  </sheetData>
  <mergeCells count="24">
    <mergeCell ref="J11:K11"/>
    <mergeCell ref="J9:K9"/>
    <mergeCell ref="J6:K6"/>
    <mergeCell ref="J3:K3"/>
    <mergeCell ref="G17:H17"/>
    <mergeCell ref="J17:K17"/>
    <mergeCell ref="G3:H3"/>
    <mergeCell ref="G6:H6"/>
    <mergeCell ref="G9:H9"/>
    <mergeCell ref="G11:H11"/>
    <mergeCell ref="G20:H20"/>
    <mergeCell ref="G23:H23"/>
    <mergeCell ref="G25:H25"/>
    <mergeCell ref="J25:K25"/>
    <mergeCell ref="J23:K23"/>
    <mergeCell ref="J20:K20"/>
    <mergeCell ref="B3:C3"/>
    <mergeCell ref="B6:C6"/>
    <mergeCell ref="B9:C9"/>
    <mergeCell ref="B11:C11"/>
    <mergeCell ref="D3:E3"/>
    <mergeCell ref="D6:E6"/>
    <mergeCell ref="D9:E9"/>
    <mergeCell ref="D11:E11"/>
  </mergeCells>
  <pageMargins left="0.25" right="0.25" top="0.5" bottom="0.5" header="0.3" footer="0.3"/>
  <pageSetup orientation="landscape" horizontalDpi="4294967293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13A2E-7D72-4223-BCF3-38C0B6134796}">
  <dimension ref="B1:K25"/>
  <sheetViews>
    <sheetView view="pageLayout" topLeftCell="A13" zoomScaleNormal="100" workbookViewId="0">
      <selection activeCell="E14" sqref="E14"/>
    </sheetView>
  </sheetViews>
  <sheetFormatPr defaultColWidth="26" defaultRowHeight="19.5" customHeight="1" x14ac:dyDescent="0.55000000000000004"/>
  <cols>
    <col min="1" max="1" width="1.59765625" style="6" customWidth="1"/>
    <col min="2" max="2" width="26" style="6"/>
    <col min="3" max="4" width="4.3984375" style="6" customWidth="1"/>
    <col min="5" max="5" width="26" style="6"/>
    <col min="6" max="7" width="4.3984375" style="6" customWidth="1"/>
    <col min="8" max="8" width="26" style="6"/>
    <col min="9" max="10" width="4.3984375" style="6" customWidth="1"/>
    <col min="11" max="16384" width="26" style="6"/>
  </cols>
  <sheetData>
    <row r="1" spans="2:11" ht="19.5" customHeight="1" x14ac:dyDescent="0.75">
      <c r="B1" s="42" t="s">
        <v>52</v>
      </c>
      <c r="C1" s="42"/>
      <c r="D1" s="42"/>
      <c r="E1" s="42" t="s">
        <v>52</v>
      </c>
      <c r="F1" s="42"/>
      <c r="G1" s="42"/>
      <c r="H1" s="42" t="s">
        <v>52</v>
      </c>
      <c r="I1" s="42"/>
      <c r="J1" s="42"/>
      <c r="K1" s="42" t="s">
        <v>52</v>
      </c>
    </row>
    <row r="2" spans="2:11" ht="19.5" customHeight="1" x14ac:dyDescent="0.75">
      <c r="B2" s="45" t="s">
        <v>51</v>
      </c>
      <c r="C2" s="48"/>
      <c r="D2" s="45"/>
      <c r="E2" s="53" t="s">
        <v>51</v>
      </c>
      <c r="F2" s="48"/>
      <c r="G2" s="45"/>
      <c r="H2" s="53" t="s">
        <v>51</v>
      </c>
      <c r="I2" s="48"/>
      <c r="J2" s="45"/>
      <c r="K2" s="48" t="s">
        <v>51</v>
      </c>
    </row>
    <row r="3" spans="2:11" ht="19.5" customHeight="1" x14ac:dyDescent="0.55000000000000004">
      <c r="B3" s="7" t="s">
        <v>14</v>
      </c>
      <c r="C3" s="7"/>
      <c r="D3" s="7"/>
      <c r="E3" s="7" t="s">
        <v>14</v>
      </c>
      <c r="F3" s="7"/>
      <c r="G3" s="7"/>
      <c r="H3" s="7" t="s">
        <v>14</v>
      </c>
      <c r="I3" s="7"/>
      <c r="J3" s="7"/>
      <c r="K3" s="7" t="s">
        <v>14</v>
      </c>
    </row>
    <row r="4" spans="2:11" ht="19.5" customHeight="1" x14ac:dyDescent="0.55000000000000004">
      <c r="B4" s="46"/>
      <c r="C4" s="49"/>
      <c r="D4" s="46"/>
      <c r="E4" s="51"/>
      <c r="F4" s="49"/>
      <c r="G4" s="46"/>
      <c r="H4" s="51"/>
      <c r="I4" s="49"/>
      <c r="J4" s="46"/>
      <c r="K4" s="49"/>
    </row>
    <row r="5" spans="2:11" ht="19.5" customHeight="1" x14ac:dyDescent="0.55000000000000004">
      <c r="B5" s="46"/>
      <c r="C5" s="49"/>
      <c r="D5" s="46"/>
      <c r="E5" s="51"/>
      <c r="F5" s="49"/>
      <c r="G5" s="46"/>
      <c r="H5" s="51"/>
      <c r="I5" s="49"/>
      <c r="J5" s="46"/>
      <c r="K5" s="49"/>
    </row>
    <row r="6" spans="2:11" ht="19.5" customHeight="1" x14ac:dyDescent="0.55000000000000004">
      <c r="B6" s="46"/>
      <c r="C6" s="49"/>
      <c r="D6" s="46"/>
      <c r="E6" s="51"/>
      <c r="F6" s="49"/>
      <c r="G6" s="46"/>
      <c r="H6" s="51"/>
      <c r="I6" s="49"/>
      <c r="J6" s="46"/>
      <c r="K6" s="49"/>
    </row>
    <row r="7" spans="2:11" ht="19.5" customHeight="1" x14ac:dyDescent="0.55000000000000004">
      <c r="B7" s="7" t="s">
        <v>15</v>
      </c>
      <c r="C7" s="7"/>
      <c r="D7" s="7"/>
      <c r="E7" s="7" t="s">
        <v>15</v>
      </c>
      <c r="F7" s="7"/>
      <c r="G7" s="7"/>
      <c r="H7" s="7" t="s">
        <v>15</v>
      </c>
      <c r="I7" s="7"/>
      <c r="J7" s="7"/>
      <c r="K7" s="7" t="s">
        <v>15</v>
      </c>
    </row>
    <row r="8" spans="2:11" ht="19.5" customHeight="1" x14ac:dyDescent="0.55000000000000004">
      <c r="B8" s="46"/>
      <c r="C8" s="49"/>
      <c r="D8" s="46"/>
      <c r="E8" s="51"/>
      <c r="F8" s="49"/>
      <c r="G8" s="46"/>
      <c r="H8" s="51"/>
      <c r="I8" s="49"/>
      <c r="J8" s="46"/>
      <c r="K8" s="49"/>
    </row>
    <row r="9" spans="2:11" ht="19.5" customHeight="1" x14ac:dyDescent="0.55000000000000004">
      <c r="B9" s="46"/>
      <c r="C9" s="49"/>
      <c r="D9" s="46"/>
      <c r="E9" s="51"/>
      <c r="F9" s="49"/>
      <c r="G9" s="46"/>
      <c r="H9" s="51"/>
      <c r="I9" s="49"/>
      <c r="J9" s="46"/>
      <c r="K9" s="49"/>
    </row>
    <row r="10" spans="2:11" ht="19.5" customHeight="1" x14ac:dyDescent="0.55000000000000004">
      <c r="B10" s="46"/>
      <c r="C10" s="49"/>
      <c r="D10" s="46"/>
      <c r="E10" s="51"/>
      <c r="F10" s="49"/>
      <c r="G10" s="46"/>
      <c r="H10" s="51"/>
      <c r="I10" s="49"/>
      <c r="J10" s="46"/>
      <c r="K10" s="49"/>
    </row>
    <row r="11" spans="2:11" ht="19.5" customHeight="1" x14ac:dyDescent="0.55000000000000004">
      <c r="B11" s="43"/>
      <c r="C11" s="43"/>
      <c r="D11" s="43"/>
      <c r="E11" s="43"/>
      <c r="F11" s="43"/>
      <c r="G11" s="43"/>
      <c r="H11" s="43"/>
      <c r="I11" s="43"/>
      <c r="J11" s="43"/>
      <c r="K11" s="43"/>
    </row>
    <row r="12" spans="2:11" ht="19.5" customHeight="1" x14ac:dyDescent="0.55000000000000004">
      <c r="B12" s="7"/>
      <c r="C12" s="7"/>
      <c r="D12" s="7"/>
      <c r="E12" s="7"/>
      <c r="F12" s="7"/>
      <c r="G12" s="7"/>
      <c r="H12" s="7"/>
      <c r="I12" s="7"/>
      <c r="J12" s="7"/>
      <c r="K12" s="7"/>
    </row>
    <row r="13" spans="2:11" ht="28.9" customHeight="1" x14ac:dyDescent="0.55000000000000004">
      <c r="B13" s="54"/>
      <c r="C13" s="54"/>
      <c r="D13" s="54"/>
      <c r="E13" s="54"/>
      <c r="F13" s="54"/>
      <c r="G13" s="54"/>
      <c r="H13" s="54"/>
      <c r="I13" s="54"/>
      <c r="J13" s="54"/>
      <c r="K13" s="54"/>
    </row>
    <row r="14" spans="2:11" ht="19.5" customHeight="1" x14ac:dyDescent="0.55000000000000004">
      <c r="B14" s="7"/>
      <c r="C14" s="7"/>
      <c r="D14" s="7"/>
      <c r="E14" s="7"/>
      <c r="F14" s="7"/>
      <c r="G14" s="7"/>
      <c r="H14" s="7"/>
      <c r="I14" s="7"/>
      <c r="J14" s="7"/>
      <c r="K14" s="7"/>
    </row>
    <row r="15" spans="2:11" ht="22.9" customHeight="1" x14ac:dyDescent="0.55000000000000004"/>
    <row r="16" spans="2:11" ht="19.5" customHeight="1" x14ac:dyDescent="0.75">
      <c r="B16" s="42" t="s">
        <v>52</v>
      </c>
      <c r="C16" s="42"/>
      <c r="D16" s="42"/>
      <c r="E16" s="42" t="s">
        <v>52</v>
      </c>
      <c r="F16" s="42"/>
      <c r="G16" s="42"/>
      <c r="H16" s="42" t="s">
        <v>52</v>
      </c>
      <c r="I16" s="42"/>
      <c r="J16" s="42"/>
      <c r="K16" s="42" t="s">
        <v>52</v>
      </c>
    </row>
    <row r="17" spans="2:11" ht="19.5" customHeight="1" x14ac:dyDescent="0.75">
      <c r="B17" s="45" t="s">
        <v>51</v>
      </c>
      <c r="C17" s="48"/>
      <c r="D17" s="45"/>
      <c r="E17" s="53" t="s">
        <v>51</v>
      </c>
      <c r="F17" s="48"/>
      <c r="G17" s="45"/>
      <c r="H17" s="53" t="s">
        <v>51</v>
      </c>
      <c r="I17" s="48"/>
      <c r="J17" s="45"/>
      <c r="K17" s="48" t="s">
        <v>51</v>
      </c>
    </row>
    <row r="18" spans="2:11" ht="19.5" customHeight="1" x14ac:dyDescent="0.55000000000000004">
      <c r="B18" s="7" t="s">
        <v>14</v>
      </c>
      <c r="C18" s="7"/>
      <c r="D18" s="7"/>
      <c r="E18" s="7" t="s">
        <v>14</v>
      </c>
      <c r="F18" s="7"/>
      <c r="G18" s="7"/>
      <c r="H18" s="7" t="s">
        <v>14</v>
      </c>
      <c r="I18" s="7"/>
      <c r="J18" s="7"/>
      <c r="K18" s="7" t="s">
        <v>14</v>
      </c>
    </row>
    <row r="19" spans="2:11" ht="19.5" customHeight="1" x14ac:dyDescent="0.55000000000000004">
      <c r="B19" s="46"/>
      <c r="C19" s="49"/>
      <c r="D19" s="46"/>
      <c r="E19" s="51"/>
      <c r="F19" s="49"/>
      <c r="G19" s="46"/>
      <c r="H19" s="51"/>
      <c r="I19" s="49"/>
      <c r="J19" s="46"/>
      <c r="K19" s="49"/>
    </row>
    <row r="20" spans="2:11" ht="19.5" customHeight="1" x14ac:dyDescent="0.55000000000000004">
      <c r="B20" s="46"/>
      <c r="C20" s="49"/>
      <c r="D20" s="46"/>
      <c r="E20" s="51"/>
      <c r="F20" s="49"/>
      <c r="G20" s="46"/>
      <c r="H20" s="51"/>
      <c r="I20" s="49"/>
      <c r="J20" s="46"/>
      <c r="K20" s="49"/>
    </row>
    <row r="21" spans="2:11" ht="19.5" customHeight="1" x14ac:dyDescent="0.55000000000000004">
      <c r="B21" s="46"/>
      <c r="C21" s="49"/>
      <c r="D21" s="46"/>
      <c r="E21" s="51"/>
      <c r="F21" s="49"/>
      <c r="G21" s="46"/>
      <c r="H21" s="51"/>
      <c r="I21" s="49"/>
      <c r="J21" s="46"/>
      <c r="K21" s="49"/>
    </row>
    <row r="22" spans="2:11" ht="19.5" customHeight="1" x14ac:dyDescent="0.55000000000000004">
      <c r="B22" s="7" t="s">
        <v>15</v>
      </c>
      <c r="C22" s="7"/>
      <c r="D22" s="7"/>
      <c r="E22" s="7" t="s">
        <v>15</v>
      </c>
      <c r="F22" s="7"/>
      <c r="G22" s="7"/>
      <c r="H22" s="7" t="s">
        <v>15</v>
      </c>
      <c r="I22" s="7"/>
      <c r="J22" s="7"/>
      <c r="K22" s="7" t="s">
        <v>15</v>
      </c>
    </row>
    <row r="23" spans="2:11" ht="19.5" customHeight="1" x14ac:dyDescent="0.55000000000000004">
      <c r="B23" s="46"/>
      <c r="C23" s="49"/>
      <c r="D23" s="46"/>
      <c r="E23" s="51"/>
      <c r="F23" s="49"/>
      <c r="G23" s="46"/>
      <c r="H23" s="51"/>
      <c r="I23" s="49"/>
      <c r="J23" s="46"/>
      <c r="K23" s="49"/>
    </row>
    <row r="24" spans="2:11" ht="19.5" customHeight="1" x14ac:dyDescent="0.55000000000000004">
      <c r="B24" s="46"/>
      <c r="C24" s="49"/>
      <c r="D24" s="46"/>
      <c r="E24" s="51"/>
      <c r="F24" s="49"/>
      <c r="G24" s="46"/>
      <c r="H24" s="51"/>
      <c r="I24" s="49"/>
      <c r="J24" s="46"/>
      <c r="K24" s="49"/>
    </row>
    <row r="25" spans="2:11" ht="19.5" customHeight="1" x14ac:dyDescent="0.55000000000000004">
      <c r="B25" s="46"/>
      <c r="C25" s="49"/>
      <c r="D25" s="46"/>
      <c r="E25" s="51"/>
      <c r="F25" s="49"/>
      <c r="G25" s="46"/>
      <c r="H25" s="51"/>
      <c r="I25" s="49"/>
      <c r="J25" s="46"/>
      <c r="K25" s="49"/>
    </row>
  </sheetData>
  <pageMargins left="0.25" right="0.25" top="0.5" bottom="0.5" header="0.3" footer="0.3"/>
  <pageSetup orientation="landscape" horizontalDpi="4294967293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744D3-EA34-4CAD-A7F0-08313A1E5EC0}">
  <dimension ref="A2:T125"/>
  <sheetViews>
    <sheetView view="pageLayout" topLeftCell="A50" zoomScaleNormal="100" workbookViewId="0">
      <selection activeCell="M75" sqref="M75"/>
    </sheetView>
  </sheetViews>
  <sheetFormatPr defaultColWidth="9" defaultRowHeight="14.25" x14ac:dyDescent="0.45"/>
  <cols>
    <col min="1" max="1" width="11" style="16" bestFit="1" customWidth="1"/>
    <col min="2" max="2" width="6.3984375" style="16" customWidth="1"/>
    <col min="3" max="3" width="1.59765625" style="16" customWidth="1"/>
    <col min="4" max="4" width="6.3984375" style="16" customWidth="1"/>
    <col min="5" max="5" width="1.59765625" style="16" customWidth="1"/>
    <col min="6" max="6" width="6.3984375" style="16" customWidth="1"/>
    <col min="7" max="7" width="1.59765625" style="16" customWidth="1"/>
    <col min="8" max="8" width="6.3984375" style="16" customWidth="1"/>
    <col min="9" max="9" width="1.59765625" style="16" customWidth="1"/>
    <col min="10" max="10" width="6" style="16" customWidth="1"/>
    <col min="11" max="11" width="3.86328125" style="16" customWidth="1"/>
    <col min="12" max="12" width="5" style="16" customWidth="1"/>
    <col min="13" max="13" width="11" style="16" bestFit="1" customWidth="1"/>
    <col min="14" max="14" width="6.3984375" style="16" customWidth="1"/>
    <col min="15" max="15" width="1.59765625" style="16" customWidth="1"/>
    <col min="16" max="16" width="6.3984375" style="16" customWidth="1"/>
    <col min="17" max="17" width="5" style="16" bestFit="1" customWidth="1"/>
    <col min="18" max="18" width="5.59765625" style="16" bestFit="1" customWidth="1"/>
    <col min="19" max="19" width="1.59765625" style="16" customWidth="1"/>
    <col min="20" max="20" width="5.59765625" style="16" bestFit="1" customWidth="1"/>
    <col min="21" max="16384" width="9" style="16"/>
  </cols>
  <sheetData>
    <row r="2" spans="1:20" x14ac:dyDescent="0.45">
      <c r="A2" s="14" t="s">
        <v>12</v>
      </c>
      <c r="B2" s="14"/>
      <c r="C2" s="15"/>
      <c r="D2" s="15"/>
      <c r="E2" s="15"/>
      <c r="F2" s="15"/>
      <c r="G2" s="15"/>
      <c r="H2" s="15"/>
      <c r="I2" s="15"/>
      <c r="J2" s="15"/>
      <c r="K2" s="15"/>
      <c r="L2" s="15"/>
      <c r="M2" s="14" t="s">
        <v>13</v>
      </c>
      <c r="N2" s="14"/>
      <c r="O2" s="15"/>
      <c r="P2" s="15"/>
      <c r="Q2" s="15"/>
      <c r="R2" s="15"/>
      <c r="S2" s="15"/>
      <c r="T2" s="15"/>
    </row>
    <row r="3" spans="1:20" x14ac:dyDescent="0.45">
      <c r="B3" s="17" t="s">
        <v>97</v>
      </c>
      <c r="C3" s="15"/>
      <c r="D3" s="17" t="s">
        <v>98</v>
      </c>
      <c r="E3" s="15"/>
      <c r="F3" s="17" t="s">
        <v>94</v>
      </c>
      <c r="G3" s="15"/>
      <c r="H3" s="17" t="s">
        <v>95</v>
      </c>
      <c r="I3" s="15"/>
      <c r="J3" s="15"/>
      <c r="K3" s="15"/>
      <c r="L3" s="15"/>
      <c r="M3" s="15"/>
      <c r="N3" s="17" t="s">
        <v>96</v>
      </c>
      <c r="O3" s="15"/>
      <c r="P3" s="17" t="s">
        <v>15</v>
      </c>
    </row>
    <row r="4" spans="1:20" x14ac:dyDescent="0.45">
      <c r="B4" s="23" t="s">
        <v>37</v>
      </c>
      <c r="C4" s="15"/>
      <c r="D4" s="23" t="s">
        <v>37</v>
      </c>
      <c r="E4" s="15"/>
      <c r="F4" s="23" t="s">
        <v>37</v>
      </c>
      <c r="G4" s="15"/>
      <c r="H4" s="23" t="s">
        <v>37</v>
      </c>
      <c r="I4" s="15"/>
      <c r="J4" s="15"/>
      <c r="K4" s="15"/>
      <c r="L4" s="15"/>
      <c r="M4" s="15"/>
      <c r="N4" s="23" t="s">
        <v>37</v>
      </c>
      <c r="O4" s="15"/>
      <c r="P4" s="23" t="s">
        <v>37</v>
      </c>
    </row>
    <row r="5" spans="1:20" x14ac:dyDescent="0.45">
      <c r="A5" s="29" t="str">
        <f>Variables!B16</f>
        <v>Gainesville</v>
      </c>
      <c r="B5" s="61">
        <v>5</v>
      </c>
      <c r="D5" s="61">
        <v>6</v>
      </c>
      <c r="F5" s="61">
        <v>9</v>
      </c>
      <c r="H5" s="61">
        <v>7</v>
      </c>
      <c r="M5" s="33" t="str">
        <f>Variables!B16</f>
        <v>Gainesville</v>
      </c>
      <c r="N5" s="63">
        <v>1</v>
      </c>
      <c r="P5" s="63">
        <v>4</v>
      </c>
    </row>
    <row r="6" spans="1:20" x14ac:dyDescent="0.45">
      <c r="A6" s="30" t="str">
        <f>Variables!B17</f>
        <v>Miami</v>
      </c>
      <c r="B6" s="62"/>
      <c r="D6" s="62"/>
      <c r="F6" s="62"/>
      <c r="H6" s="62"/>
      <c r="M6" s="34" t="str">
        <f>Variables!B18</f>
        <v>Lake Worth</v>
      </c>
      <c r="N6" s="62"/>
      <c r="P6" s="62"/>
    </row>
    <row r="7" spans="1:20" ht="7.15" customHeight="1" x14ac:dyDescent="0.45">
      <c r="A7" s="15"/>
      <c r="B7" s="15"/>
      <c r="M7" s="15"/>
      <c r="N7" s="15"/>
    </row>
    <row r="8" spans="1:20" x14ac:dyDescent="0.45">
      <c r="A8" s="29" t="str">
        <f>Variables!B18</f>
        <v>Lake Worth</v>
      </c>
      <c r="B8" s="61">
        <v>10</v>
      </c>
      <c r="D8" s="61">
        <v>8</v>
      </c>
      <c r="F8" s="61">
        <v>3</v>
      </c>
      <c r="H8" s="61">
        <v>11</v>
      </c>
      <c r="M8" s="29" t="str">
        <f>Variables!B20</f>
        <v>Tampa</v>
      </c>
      <c r="N8" s="61">
        <v>8</v>
      </c>
      <c r="P8" s="61">
        <v>3</v>
      </c>
    </row>
    <row r="9" spans="1:20" x14ac:dyDescent="0.45">
      <c r="A9" s="30" t="str">
        <f>Variables!B19</f>
        <v>Amelia</v>
      </c>
      <c r="B9" s="62"/>
      <c r="D9" s="62"/>
      <c r="F9" s="62"/>
      <c r="H9" s="62"/>
      <c r="M9" s="30" t="str">
        <f>Variables!B17</f>
        <v>Miami</v>
      </c>
      <c r="N9" s="62"/>
      <c r="P9" s="62"/>
    </row>
    <row r="10" spans="1:20" ht="7.15" customHeight="1" x14ac:dyDescent="0.45">
      <c r="A10" s="15"/>
      <c r="B10" s="15"/>
      <c r="M10" s="15"/>
      <c r="N10" s="15"/>
    </row>
    <row r="11" spans="1:20" x14ac:dyDescent="0.45">
      <c r="A11" s="29" t="str">
        <f>Variables!B20</f>
        <v>Tampa</v>
      </c>
      <c r="B11" s="61">
        <v>1</v>
      </c>
      <c r="D11" s="61">
        <v>4</v>
      </c>
      <c r="F11" s="61">
        <v>12</v>
      </c>
      <c r="H11" s="61">
        <v>2</v>
      </c>
      <c r="M11" s="33" t="str">
        <f>Variables!B19</f>
        <v>Amelia</v>
      </c>
      <c r="N11" s="61">
        <v>7</v>
      </c>
      <c r="P11" s="61">
        <v>5</v>
      </c>
    </row>
    <row r="12" spans="1:20" x14ac:dyDescent="0.45">
      <c r="A12" s="30" t="str">
        <f>Variables!B21</f>
        <v>St. Augustine</v>
      </c>
      <c r="B12" s="62"/>
      <c r="D12" s="62"/>
      <c r="F12" s="62"/>
      <c r="H12" s="62"/>
      <c r="M12" s="30" t="str">
        <f>Variables!B21</f>
        <v>St. Augustine</v>
      </c>
      <c r="N12" s="62"/>
      <c r="P12" s="62"/>
    </row>
    <row r="13" spans="1:20" x14ac:dyDescent="0.45">
      <c r="A13" s="15"/>
      <c r="B13" s="26"/>
      <c r="F13" s="26"/>
      <c r="L13" s="26"/>
      <c r="P13" s="26"/>
    </row>
    <row r="14" spans="1:20" x14ac:dyDescent="0.45">
      <c r="A14" s="14" t="s">
        <v>16</v>
      </c>
      <c r="B14" s="14"/>
      <c r="C14" s="15"/>
      <c r="D14" s="15"/>
      <c r="E14" s="15"/>
      <c r="F14" s="15"/>
      <c r="G14" s="15"/>
      <c r="H14" s="15"/>
      <c r="M14" s="14" t="s">
        <v>17</v>
      </c>
      <c r="N14" s="14"/>
      <c r="O14" s="15"/>
      <c r="P14" s="15"/>
    </row>
    <row r="15" spans="1:20" x14ac:dyDescent="0.45">
      <c r="B15" s="17" t="s">
        <v>97</v>
      </c>
      <c r="C15" s="15"/>
      <c r="D15" s="17" t="s">
        <v>98</v>
      </c>
      <c r="E15" s="15"/>
      <c r="F15" s="17" t="s">
        <v>94</v>
      </c>
      <c r="G15" s="15"/>
      <c r="H15" s="17" t="s">
        <v>95</v>
      </c>
      <c r="I15" s="15"/>
      <c r="J15" s="15"/>
      <c r="K15" s="15"/>
      <c r="L15" s="15"/>
      <c r="M15" s="15"/>
      <c r="N15" s="17" t="s">
        <v>96</v>
      </c>
      <c r="O15" s="15"/>
      <c r="P15" s="17" t="s">
        <v>15</v>
      </c>
      <c r="Q15" s="15"/>
      <c r="R15" s="15"/>
      <c r="S15" s="15"/>
      <c r="T15" s="15"/>
    </row>
    <row r="16" spans="1:20" x14ac:dyDescent="0.45">
      <c r="B16" s="23" t="s">
        <v>37</v>
      </c>
      <c r="C16" s="15"/>
      <c r="D16" s="23" t="s">
        <v>37</v>
      </c>
      <c r="E16" s="15"/>
      <c r="F16" s="23" t="s">
        <v>37</v>
      </c>
      <c r="G16" s="15"/>
      <c r="H16" s="23" t="s">
        <v>37</v>
      </c>
      <c r="I16" s="15"/>
      <c r="J16" s="15"/>
      <c r="K16" s="15"/>
      <c r="L16" s="15"/>
      <c r="M16" s="15"/>
      <c r="N16" s="23" t="s">
        <v>37</v>
      </c>
      <c r="O16" s="15"/>
      <c r="P16" s="23" t="s">
        <v>37</v>
      </c>
    </row>
    <row r="17" spans="1:20" x14ac:dyDescent="0.45">
      <c r="A17" s="29" t="str">
        <f>Variables!B16</f>
        <v>Gainesville</v>
      </c>
      <c r="B17" s="61">
        <v>3</v>
      </c>
      <c r="D17" s="61">
        <v>10</v>
      </c>
      <c r="F17" s="61">
        <v>8</v>
      </c>
      <c r="H17" s="61">
        <v>11</v>
      </c>
      <c r="M17" s="33" t="str">
        <f>Variables!B16</f>
        <v>Gainesville</v>
      </c>
      <c r="N17" s="63">
        <v>3</v>
      </c>
      <c r="P17" s="63">
        <v>7</v>
      </c>
    </row>
    <row r="18" spans="1:20" x14ac:dyDescent="0.45">
      <c r="A18" s="30" t="str">
        <f>Variables!B21</f>
        <v>St. Augustine</v>
      </c>
      <c r="B18" s="62"/>
      <c r="D18" s="62"/>
      <c r="F18" s="62"/>
      <c r="H18" s="62"/>
      <c r="M18" s="34" t="str">
        <f>Variables!B20</f>
        <v>Tampa</v>
      </c>
      <c r="N18" s="62"/>
      <c r="P18" s="62"/>
    </row>
    <row r="19" spans="1:20" ht="7.15" customHeight="1" x14ac:dyDescent="0.45">
      <c r="A19" s="15"/>
      <c r="B19" s="15"/>
      <c r="M19" s="15"/>
      <c r="N19" s="15"/>
    </row>
    <row r="20" spans="1:20" x14ac:dyDescent="0.45">
      <c r="A20" s="29" t="str">
        <f>Variables!B18</f>
        <v>Lake Worth</v>
      </c>
      <c r="B20" s="61">
        <v>2</v>
      </c>
      <c r="D20" s="61">
        <v>1</v>
      </c>
      <c r="F20" s="61">
        <v>12</v>
      </c>
      <c r="H20" s="61">
        <v>7</v>
      </c>
      <c r="M20" s="29" t="str">
        <f>Variables!B21</f>
        <v>St. Augustine</v>
      </c>
      <c r="N20" s="61">
        <v>6</v>
      </c>
      <c r="P20" s="61">
        <v>8</v>
      </c>
    </row>
    <row r="21" spans="1:20" x14ac:dyDescent="0.45">
      <c r="A21" s="30" t="str">
        <f>Variables!B17</f>
        <v>Miami</v>
      </c>
      <c r="B21" s="62"/>
      <c r="D21" s="62"/>
      <c r="F21" s="62"/>
      <c r="H21" s="62"/>
      <c r="M21" s="30" t="str">
        <f>Variables!B18</f>
        <v>Lake Worth</v>
      </c>
      <c r="N21" s="62"/>
      <c r="P21" s="62"/>
    </row>
    <row r="22" spans="1:20" ht="7.15" customHeight="1" x14ac:dyDescent="0.45">
      <c r="A22" s="15"/>
      <c r="B22" s="15"/>
      <c r="M22" s="15"/>
      <c r="N22" s="15"/>
    </row>
    <row r="23" spans="1:20" x14ac:dyDescent="0.45">
      <c r="A23" s="29" t="str">
        <f>Variables!B19</f>
        <v>Amelia</v>
      </c>
      <c r="B23" s="61">
        <v>9</v>
      </c>
      <c r="D23" s="61">
        <v>6</v>
      </c>
      <c r="F23" s="61">
        <v>4</v>
      </c>
      <c r="H23" s="61">
        <v>5</v>
      </c>
      <c r="M23" s="33" t="str">
        <f>Variables!B17</f>
        <v>Miami</v>
      </c>
      <c r="N23" s="61">
        <v>2</v>
      </c>
      <c r="P23" s="61">
        <v>4</v>
      </c>
    </row>
    <row r="24" spans="1:20" x14ac:dyDescent="0.45">
      <c r="A24" s="30" t="str">
        <f>Variables!B20</f>
        <v>Tampa</v>
      </c>
      <c r="B24" s="62"/>
      <c r="D24" s="62"/>
      <c r="F24" s="62"/>
      <c r="H24" s="62"/>
      <c r="M24" s="30" t="str">
        <f>Variables!B19</f>
        <v>Amelia</v>
      </c>
      <c r="N24" s="62"/>
      <c r="P24" s="62"/>
    </row>
    <row r="26" spans="1:20" x14ac:dyDescent="0.45">
      <c r="A26" s="14" t="s">
        <v>18</v>
      </c>
      <c r="B26" s="14"/>
      <c r="C26" s="15"/>
      <c r="D26" s="15"/>
      <c r="E26" s="15"/>
      <c r="F26" s="15"/>
      <c r="G26" s="15"/>
      <c r="H26" s="15"/>
      <c r="M26" s="14" t="s">
        <v>19</v>
      </c>
      <c r="N26" s="14"/>
      <c r="O26" s="15"/>
      <c r="P26" s="15"/>
    </row>
    <row r="27" spans="1:20" x14ac:dyDescent="0.45">
      <c r="B27" s="17" t="s">
        <v>97</v>
      </c>
      <c r="C27" s="15"/>
      <c r="D27" s="17" t="s">
        <v>98</v>
      </c>
      <c r="E27" s="15"/>
      <c r="F27" s="17" t="s">
        <v>94</v>
      </c>
      <c r="G27" s="15"/>
      <c r="H27" s="17" t="s">
        <v>95</v>
      </c>
      <c r="I27" s="15"/>
      <c r="J27" s="15"/>
      <c r="K27" s="15"/>
      <c r="L27" s="15"/>
      <c r="M27" s="15"/>
      <c r="N27" s="17" t="s">
        <v>96</v>
      </c>
      <c r="O27" s="15"/>
      <c r="P27" s="17" t="s">
        <v>15</v>
      </c>
    </row>
    <row r="28" spans="1:20" x14ac:dyDescent="0.45">
      <c r="B28" s="23" t="s">
        <v>37</v>
      </c>
      <c r="C28" s="15"/>
      <c r="D28" s="23" t="s">
        <v>37</v>
      </c>
      <c r="E28" s="15"/>
      <c r="F28" s="23" t="s">
        <v>37</v>
      </c>
      <c r="G28" s="15"/>
      <c r="H28" s="23" t="s">
        <v>37</v>
      </c>
      <c r="I28" s="15"/>
      <c r="J28" s="15"/>
      <c r="K28" s="15"/>
      <c r="L28" s="15"/>
      <c r="M28" s="15"/>
      <c r="N28" s="23" t="s">
        <v>37</v>
      </c>
      <c r="O28" s="15"/>
      <c r="P28" s="23" t="s">
        <v>37</v>
      </c>
      <c r="Q28" s="15"/>
      <c r="R28" s="15"/>
      <c r="S28" s="15"/>
      <c r="T28" s="15"/>
    </row>
    <row r="29" spans="1:20" x14ac:dyDescent="0.45">
      <c r="A29" s="29" t="str">
        <f>Variables!B19</f>
        <v>Amelia</v>
      </c>
      <c r="B29" s="61">
        <v>12</v>
      </c>
      <c r="D29" s="61">
        <v>2</v>
      </c>
      <c r="F29" s="61">
        <v>10</v>
      </c>
      <c r="H29" s="61">
        <v>1</v>
      </c>
      <c r="M29" s="29" t="str">
        <f>Variables!B16</f>
        <v>Gainesville</v>
      </c>
      <c r="N29" s="63">
        <v>5</v>
      </c>
      <c r="P29" s="63">
        <v>4</v>
      </c>
    </row>
    <row r="30" spans="1:20" x14ac:dyDescent="0.45">
      <c r="A30" s="30" t="str">
        <f>Variables!B16</f>
        <v>Gainesville</v>
      </c>
      <c r="B30" s="62"/>
      <c r="D30" s="62"/>
      <c r="F30" s="62"/>
      <c r="H30" s="62"/>
      <c r="M30" s="30" t="str">
        <f>Variables!B17</f>
        <v>Miami</v>
      </c>
      <c r="N30" s="62"/>
      <c r="P30" s="62"/>
    </row>
    <row r="31" spans="1:20" ht="7.15" customHeight="1" x14ac:dyDescent="0.45">
      <c r="A31" s="15"/>
      <c r="B31" s="15"/>
      <c r="M31" s="15"/>
      <c r="N31" s="15"/>
    </row>
    <row r="32" spans="1:20" x14ac:dyDescent="0.45">
      <c r="A32" s="29" t="str">
        <f>Variables!B18</f>
        <v>Lake Worth</v>
      </c>
      <c r="B32" s="61">
        <v>11</v>
      </c>
      <c r="D32" s="61">
        <v>5</v>
      </c>
      <c r="F32" s="61">
        <v>7</v>
      </c>
      <c r="H32" s="61">
        <v>4</v>
      </c>
      <c r="M32" s="29" t="str">
        <f>Variables!B18</f>
        <v>Lake Worth</v>
      </c>
      <c r="N32" s="61">
        <v>6</v>
      </c>
      <c r="P32" s="61">
        <v>3</v>
      </c>
    </row>
    <row r="33" spans="1:16" x14ac:dyDescent="0.45">
      <c r="A33" s="30" t="str">
        <f>Variables!B20</f>
        <v>Tampa</v>
      </c>
      <c r="B33" s="62"/>
      <c r="D33" s="62"/>
      <c r="F33" s="62"/>
      <c r="H33" s="62"/>
      <c r="M33" s="30" t="str">
        <f>Variables!B19</f>
        <v>Amelia</v>
      </c>
      <c r="N33" s="62"/>
      <c r="P33" s="62"/>
    </row>
    <row r="34" spans="1:16" ht="7.15" customHeight="1" x14ac:dyDescent="0.45">
      <c r="A34" s="15"/>
      <c r="B34" s="15"/>
      <c r="M34" s="15"/>
      <c r="N34" s="15"/>
    </row>
    <row r="35" spans="1:16" x14ac:dyDescent="0.45">
      <c r="A35" s="29" t="str">
        <f>Variables!B21</f>
        <v>St. Augustine</v>
      </c>
      <c r="B35" s="61">
        <v>3</v>
      </c>
      <c r="D35" s="61">
        <v>6</v>
      </c>
      <c r="F35" s="61">
        <v>9</v>
      </c>
      <c r="H35" s="61">
        <v>8</v>
      </c>
      <c r="M35" s="29" t="str">
        <f>Variables!B20</f>
        <v>Tampa</v>
      </c>
      <c r="N35" s="61">
        <v>7</v>
      </c>
      <c r="P35" s="61">
        <v>1</v>
      </c>
    </row>
    <row r="36" spans="1:16" x14ac:dyDescent="0.45">
      <c r="A36" s="30" t="str">
        <f>Variables!B17</f>
        <v>Miami</v>
      </c>
      <c r="B36" s="62"/>
      <c r="D36" s="62"/>
      <c r="F36" s="62"/>
      <c r="H36" s="62"/>
      <c r="M36" s="30" t="str">
        <f>Variables!B21</f>
        <v>St. Augustine</v>
      </c>
      <c r="N36" s="62"/>
      <c r="P36" s="62"/>
    </row>
    <row r="37" spans="1:16" x14ac:dyDescent="0.45">
      <c r="A37" s="15"/>
      <c r="B37" s="26"/>
      <c r="F37" s="26"/>
    </row>
    <row r="38" spans="1:16" x14ac:dyDescent="0.45">
      <c r="A38" s="14" t="s">
        <v>20</v>
      </c>
      <c r="B38" s="14"/>
      <c r="C38" s="15"/>
      <c r="D38" s="15"/>
      <c r="E38" s="15"/>
      <c r="F38" s="15"/>
      <c r="G38" s="15"/>
      <c r="H38" s="15"/>
      <c r="M38" s="14" t="s">
        <v>21</v>
      </c>
      <c r="N38" s="14"/>
      <c r="O38" s="15"/>
      <c r="P38" s="15"/>
    </row>
    <row r="39" spans="1:16" x14ac:dyDescent="0.45">
      <c r="B39" s="17" t="s">
        <v>97</v>
      </c>
      <c r="C39" s="15"/>
      <c r="D39" s="17" t="s">
        <v>98</v>
      </c>
      <c r="E39" s="15"/>
      <c r="F39" s="17" t="s">
        <v>94</v>
      </c>
      <c r="G39" s="15"/>
      <c r="H39" s="17" t="s">
        <v>95</v>
      </c>
      <c r="I39" s="15"/>
      <c r="J39" s="15"/>
      <c r="K39" s="15"/>
      <c r="L39" s="15"/>
      <c r="M39" s="15"/>
      <c r="N39" s="17" t="s">
        <v>96</v>
      </c>
      <c r="O39" s="15"/>
      <c r="P39" s="17" t="s">
        <v>15</v>
      </c>
    </row>
    <row r="40" spans="1:16" x14ac:dyDescent="0.45">
      <c r="B40" s="23" t="s">
        <v>37</v>
      </c>
      <c r="C40" s="15"/>
      <c r="D40" s="23" t="s">
        <v>37</v>
      </c>
      <c r="E40" s="15"/>
      <c r="F40" s="23" t="s">
        <v>37</v>
      </c>
      <c r="G40" s="15"/>
      <c r="H40" s="23" t="s">
        <v>37</v>
      </c>
      <c r="I40" s="15"/>
      <c r="J40" s="15"/>
      <c r="K40" s="15"/>
      <c r="L40" s="15"/>
      <c r="M40" s="15"/>
      <c r="N40" s="23" t="s">
        <v>37</v>
      </c>
      <c r="O40" s="15"/>
      <c r="P40" s="23" t="s">
        <v>37</v>
      </c>
    </row>
    <row r="41" spans="1:16" x14ac:dyDescent="0.45">
      <c r="A41" s="29" t="str">
        <f>Variables!B16</f>
        <v>Gainesville</v>
      </c>
      <c r="B41" s="61">
        <v>12</v>
      </c>
      <c r="D41" s="61">
        <v>5</v>
      </c>
      <c r="F41" s="61">
        <v>2</v>
      </c>
      <c r="H41" s="61">
        <v>8</v>
      </c>
      <c r="M41" s="29" t="str">
        <f>Variables!B16</f>
        <v>Gainesville</v>
      </c>
      <c r="N41" s="63">
        <v>2</v>
      </c>
      <c r="P41" s="63">
        <v>6</v>
      </c>
    </row>
    <row r="42" spans="1:16" x14ac:dyDescent="0.45">
      <c r="A42" s="30" t="str">
        <f>Variables!B18</f>
        <v>Lake Worth</v>
      </c>
      <c r="B42" s="62"/>
      <c r="D42" s="62"/>
      <c r="F42" s="62"/>
      <c r="H42" s="62"/>
      <c r="M42" s="30" t="str">
        <f>Variables!B21</f>
        <v>St. Augustine</v>
      </c>
      <c r="N42" s="62"/>
      <c r="P42" s="62"/>
    </row>
    <row r="43" spans="1:16" ht="7.15" customHeight="1" x14ac:dyDescent="0.45">
      <c r="A43" s="15"/>
      <c r="B43" s="15"/>
      <c r="M43" s="15"/>
      <c r="N43" s="15"/>
    </row>
    <row r="44" spans="1:16" x14ac:dyDescent="0.45">
      <c r="A44" s="29" t="str">
        <f>Variables!B20</f>
        <v>Tampa</v>
      </c>
      <c r="B44" s="61">
        <v>10</v>
      </c>
      <c r="D44" s="61">
        <v>11</v>
      </c>
      <c r="F44" s="61">
        <v>3</v>
      </c>
      <c r="H44" s="61">
        <v>6</v>
      </c>
      <c r="M44" s="29" t="str">
        <f>Variables!B18</f>
        <v>Lake Worth</v>
      </c>
      <c r="N44" s="61">
        <v>1</v>
      </c>
      <c r="P44" s="61">
        <v>4</v>
      </c>
    </row>
    <row r="45" spans="1:16" x14ac:dyDescent="0.45">
      <c r="A45" s="30" t="str">
        <f>Variables!B17</f>
        <v>Miami</v>
      </c>
      <c r="B45" s="62"/>
      <c r="D45" s="62"/>
      <c r="F45" s="62"/>
      <c r="H45" s="62"/>
      <c r="M45" s="30" t="str">
        <f>Variables!B17</f>
        <v>Miami</v>
      </c>
      <c r="N45" s="62"/>
      <c r="P45" s="62"/>
    </row>
    <row r="46" spans="1:16" ht="7.15" customHeight="1" x14ac:dyDescent="0.45">
      <c r="A46" s="15"/>
      <c r="B46" s="15"/>
      <c r="M46" s="15"/>
      <c r="N46" s="15"/>
    </row>
    <row r="47" spans="1:16" x14ac:dyDescent="0.45">
      <c r="A47" s="29" t="str">
        <f>Variables!B19</f>
        <v>Amelia</v>
      </c>
      <c r="B47" s="61">
        <v>4</v>
      </c>
      <c r="D47" s="61">
        <v>1</v>
      </c>
      <c r="F47" s="61">
        <v>7</v>
      </c>
      <c r="H47" s="61">
        <v>9</v>
      </c>
      <c r="M47" s="33" t="str">
        <f>Variables!B19</f>
        <v>Amelia</v>
      </c>
      <c r="N47" s="61">
        <v>5</v>
      </c>
      <c r="P47" s="61">
        <v>8</v>
      </c>
    </row>
    <row r="48" spans="1:16" x14ac:dyDescent="0.45">
      <c r="A48" s="30" t="str">
        <f>Variables!B21</f>
        <v>St. Augustine</v>
      </c>
      <c r="B48" s="62"/>
      <c r="D48" s="62"/>
      <c r="F48" s="62"/>
      <c r="H48" s="62"/>
      <c r="M48" s="34" t="str">
        <f>Variables!B20</f>
        <v>Tampa</v>
      </c>
      <c r="N48" s="62"/>
      <c r="P48" s="62"/>
    </row>
    <row r="49" spans="1:20" ht="7.15" customHeight="1" x14ac:dyDescent="0.45"/>
    <row r="53" spans="1:20" x14ac:dyDescent="0.45"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</row>
    <row r="55" spans="1:20" x14ac:dyDescent="0.45">
      <c r="A55" s="14" t="s">
        <v>22</v>
      </c>
      <c r="B55" s="14"/>
      <c r="C55" s="15"/>
      <c r="D55" s="15"/>
      <c r="E55" s="15"/>
      <c r="F55" s="15"/>
      <c r="G55" s="15"/>
      <c r="H55" s="15"/>
      <c r="M55" s="14" t="s">
        <v>23</v>
      </c>
      <c r="N55" s="14"/>
      <c r="O55" s="15"/>
      <c r="P55" s="15"/>
    </row>
    <row r="56" spans="1:20" x14ac:dyDescent="0.45">
      <c r="B56" s="17" t="s">
        <v>97</v>
      </c>
      <c r="C56" s="15"/>
      <c r="D56" s="17" t="s">
        <v>98</v>
      </c>
      <c r="E56" s="15"/>
      <c r="F56" s="17" t="s">
        <v>94</v>
      </c>
      <c r="G56" s="15"/>
      <c r="H56" s="17" t="s">
        <v>95</v>
      </c>
      <c r="I56" s="15"/>
      <c r="J56" s="15"/>
      <c r="K56" s="15"/>
      <c r="L56" s="15"/>
      <c r="M56" s="15"/>
      <c r="N56" s="17" t="s">
        <v>96</v>
      </c>
      <c r="O56" s="15"/>
      <c r="P56" s="17" t="s">
        <v>15</v>
      </c>
    </row>
    <row r="57" spans="1:20" x14ac:dyDescent="0.45">
      <c r="B57" s="23" t="s">
        <v>37</v>
      </c>
      <c r="C57" s="15"/>
      <c r="D57" s="23" t="s">
        <v>37</v>
      </c>
      <c r="E57" s="15"/>
      <c r="F57" s="23" t="s">
        <v>37</v>
      </c>
      <c r="G57" s="15"/>
      <c r="H57" s="23" t="s">
        <v>37</v>
      </c>
      <c r="I57" s="15"/>
      <c r="J57" s="15"/>
      <c r="K57" s="15"/>
      <c r="L57" s="15"/>
      <c r="M57" s="15"/>
      <c r="N57" s="23" t="s">
        <v>37</v>
      </c>
      <c r="O57" s="15"/>
      <c r="P57" s="23" t="s">
        <v>37</v>
      </c>
    </row>
    <row r="58" spans="1:20" x14ac:dyDescent="0.45">
      <c r="A58" s="29" t="str">
        <f>Variables!B16</f>
        <v>Gainesville</v>
      </c>
      <c r="B58" s="61">
        <v>1</v>
      </c>
      <c r="D58" s="61">
        <v>6</v>
      </c>
      <c r="F58" s="61">
        <v>10</v>
      </c>
      <c r="H58" s="61">
        <v>8</v>
      </c>
      <c r="M58" s="29" t="str">
        <f>Variables!B19</f>
        <v>Amelia</v>
      </c>
      <c r="N58" s="63">
        <v>8</v>
      </c>
      <c r="P58" s="63">
        <v>3</v>
      </c>
    </row>
    <row r="59" spans="1:20" x14ac:dyDescent="0.45">
      <c r="A59" s="30" t="str">
        <f>Variables!B20</f>
        <v>Tampa</v>
      </c>
      <c r="B59" s="62"/>
      <c r="D59" s="62"/>
      <c r="F59" s="62"/>
      <c r="H59" s="62"/>
      <c r="M59" s="30" t="str">
        <f>Variables!B16</f>
        <v>Gainesville</v>
      </c>
      <c r="N59" s="62"/>
      <c r="P59" s="62"/>
    </row>
    <row r="60" spans="1:20" ht="7.15" customHeight="1" x14ac:dyDescent="0.45">
      <c r="A60" s="15"/>
      <c r="B60" s="15"/>
      <c r="M60" s="15"/>
      <c r="N60" s="15"/>
    </row>
    <row r="61" spans="1:20" x14ac:dyDescent="0.45">
      <c r="A61" s="29" t="str">
        <f>Variables!B21</f>
        <v>St. Augustine</v>
      </c>
      <c r="B61" s="61">
        <v>9</v>
      </c>
      <c r="D61" s="61">
        <v>3</v>
      </c>
      <c r="F61" s="61">
        <v>5</v>
      </c>
      <c r="H61" s="61">
        <v>4</v>
      </c>
      <c r="M61" s="29" t="str">
        <f>Variables!B18</f>
        <v>Lake Worth</v>
      </c>
      <c r="N61" s="61">
        <v>2</v>
      </c>
      <c r="P61" s="61">
        <v>6</v>
      </c>
    </row>
    <row r="62" spans="1:20" x14ac:dyDescent="0.45">
      <c r="A62" s="30" t="str">
        <f>Variables!B18</f>
        <v>Lake Worth</v>
      </c>
      <c r="B62" s="62"/>
      <c r="D62" s="62"/>
      <c r="F62" s="62"/>
      <c r="H62" s="62"/>
      <c r="M62" s="30" t="str">
        <f>Variables!B20</f>
        <v>Tampa</v>
      </c>
      <c r="N62" s="62"/>
      <c r="P62" s="62"/>
    </row>
    <row r="63" spans="1:20" ht="7.15" customHeight="1" x14ac:dyDescent="0.45">
      <c r="A63" s="15"/>
      <c r="B63" s="15"/>
      <c r="M63" s="15"/>
      <c r="N63" s="15"/>
    </row>
    <row r="64" spans="1:20" x14ac:dyDescent="0.45">
      <c r="A64" s="29" t="str">
        <f>Variables!B17</f>
        <v>Miami</v>
      </c>
      <c r="B64" s="61">
        <v>11</v>
      </c>
      <c r="D64" s="61">
        <v>7</v>
      </c>
      <c r="F64" s="61">
        <v>2</v>
      </c>
      <c r="H64" s="61">
        <v>12</v>
      </c>
      <c r="M64" s="33" t="str">
        <f>Variables!B21</f>
        <v>St. Augustine</v>
      </c>
      <c r="N64" s="61">
        <v>5</v>
      </c>
      <c r="P64" s="61">
        <v>1</v>
      </c>
    </row>
    <row r="65" spans="1:20" x14ac:dyDescent="0.45">
      <c r="A65" s="30" t="str">
        <f>Variables!B19</f>
        <v>Amelia</v>
      </c>
      <c r="B65" s="62"/>
      <c r="D65" s="62"/>
      <c r="F65" s="62"/>
      <c r="H65" s="62"/>
      <c r="M65" s="34" t="str">
        <f>Variables!B17</f>
        <v>Miami</v>
      </c>
      <c r="N65" s="62"/>
      <c r="P65" s="62"/>
    </row>
    <row r="66" spans="1:20" x14ac:dyDescent="0.45"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</row>
    <row r="71" spans="1:20" ht="7.15" customHeight="1" x14ac:dyDescent="0.45"/>
    <row r="74" spans="1:20" ht="7.15" customHeight="1" x14ac:dyDescent="0.45"/>
    <row r="75" spans="1:20" x14ac:dyDescent="0.45">
      <c r="M75" s="16" t="s">
        <v>108</v>
      </c>
    </row>
    <row r="79" spans="1:20" x14ac:dyDescent="0.45"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</row>
    <row r="84" spans="5:20" ht="7.15" customHeight="1" x14ac:dyDescent="0.45"/>
    <row r="87" spans="5:20" ht="7.15" customHeight="1" x14ac:dyDescent="0.45"/>
    <row r="92" spans="5:20" x14ac:dyDescent="0.45"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</row>
    <row r="97" spans="9:20" ht="7.15" customHeight="1" x14ac:dyDescent="0.45"/>
    <row r="100" spans="9:20" ht="7.15" customHeight="1" x14ac:dyDescent="0.45"/>
    <row r="104" spans="9:20" x14ac:dyDescent="0.45"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</row>
    <row r="109" spans="9:20" ht="7.15" customHeight="1" x14ac:dyDescent="0.45"/>
    <row r="112" spans="9:20" ht="7.15" customHeight="1" x14ac:dyDescent="0.45"/>
    <row r="117" spans="5:20" x14ac:dyDescent="0.45"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</row>
    <row r="122" spans="5:20" ht="7.15" customHeight="1" x14ac:dyDescent="0.45"/>
    <row r="125" spans="5:20" ht="7.15" customHeight="1" x14ac:dyDescent="0.45"/>
  </sheetData>
  <mergeCells count="90">
    <mergeCell ref="P11:P12"/>
    <mergeCell ref="N5:N6"/>
    <mergeCell ref="P5:P6"/>
    <mergeCell ref="N8:N9"/>
    <mergeCell ref="P8:P9"/>
    <mergeCell ref="B5:B6"/>
    <mergeCell ref="D5:D6"/>
    <mergeCell ref="F5:F6"/>
    <mergeCell ref="H5:H6"/>
    <mergeCell ref="N17:N18"/>
    <mergeCell ref="B8:B9"/>
    <mergeCell ref="D8:D9"/>
    <mergeCell ref="F8:F9"/>
    <mergeCell ref="H8:H9"/>
    <mergeCell ref="B11:B12"/>
    <mergeCell ref="D11:D12"/>
    <mergeCell ref="F11:F12"/>
    <mergeCell ref="H11:H12"/>
    <mergeCell ref="N11:N12"/>
    <mergeCell ref="P17:P18"/>
    <mergeCell ref="N20:N21"/>
    <mergeCell ref="P20:P21"/>
    <mergeCell ref="B23:B24"/>
    <mergeCell ref="D23:D24"/>
    <mergeCell ref="F23:F24"/>
    <mergeCell ref="H23:H24"/>
    <mergeCell ref="B17:B18"/>
    <mergeCell ref="D17:D18"/>
    <mergeCell ref="F17:F18"/>
    <mergeCell ref="H17:H18"/>
    <mergeCell ref="B20:B21"/>
    <mergeCell ref="D20:D21"/>
    <mergeCell ref="F20:F21"/>
    <mergeCell ref="H20:H21"/>
    <mergeCell ref="N23:N24"/>
    <mergeCell ref="B29:B30"/>
    <mergeCell ref="D29:D30"/>
    <mergeCell ref="F29:F30"/>
    <mergeCell ref="H29:H30"/>
    <mergeCell ref="B32:B33"/>
    <mergeCell ref="D32:D33"/>
    <mergeCell ref="F32:F33"/>
    <mergeCell ref="H32:H33"/>
    <mergeCell ref="P23:P24"/>
    <mergeCell ref="N29:N30"/>
    <mergeCell ref="P29:P30"/>
    <mergeCell ref="N32:N33"/>
    <mergeCell ref="P32:P33"/>
    <mergeCell ref="B44:B45"/>
    <mergeCell ref="D44:D45"/>
    <mergeCell ref="F44:F45"/>
    <mergeCell ref="H44:H45"/>
    <mergeCell ref="N35:N36"/>
    <mergeCell ref="B35:B36"/>
    <mergeCell ref="D35:D36"/>
    <mergeCell ref="F35:F36"/>
    <mergeCell ref="H35:H36"/>
    <mergeCell ref="B41:B42"/>
    <mergeCell ref="D41:D42"/>
    <mergeCell ref="F41:F42"/>
    <mergeCell ref="H41:H42"/>
    <mergeCell ref="P35:P36"/>
    <mergeCell ref="N41:N42"/>
    <mergeCell ref="P41:P42"/>
    <mergeCell ref="N44:N45"/>
    <mergeCell ref="P44:P45"/>
    <mergeCell ref="B47:B48"/>
    <mergeCell ref="D47:D48"/>
    <mergeCell ref="F47:F48"/>
    <mergeCell ref="H47:H48"/>
    <mergeCell ref="B58:B59"/>
    <mergeCell ref="D58:D59"/>
    <mergeCell ref="F58:F59"/>
    <mergeCell ref="H58:H59"/>
    <mergeCell ref="B64:B65"/>
    <mergeCell ref="D64:D65"/>
    <mergeCell ref="F64:F65"/>
    <mergeCell ref="H64:H65"/>
    <mergeCell ref="P47:P48"/>
    <mergeCell ref="N64:N65"/>
    <mergeCell ref="P64:P65"/>
    <mergeCell ref="N58:N59"/>
    <mergeCell ref="P58:P59"/>
    <mergeCell ref="N61:N62"/>
    <mergeCell ref="P61:P62"/>
    <mergeCell ref="B61:B62"/>
    <mergeCell ref="D61:D62"/>
    <mergeCell ref="F61:F62"/>
    <mergeCell ref="H61:H62"/>
    <mergeCell ref="N47:N48"/>
  </mergeCells>
  <pageMargins left="0.7" right="0.7" top="0.75" bottom="0.75" header="0.3" footer="0.3"/>
  <pageSetup orientation="portrait" horizontalDpi="4294967293" verticalDpi="300" r:id="rId1"/>
  <headerFooter>
    <oddHeader>&amp;C&amp;16Florida Cup 2025
Games</oddHeader>
    <oddFooter>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88DBD-8D1F-4F8C-AE49-D0505B1FF23D}">
  <dimension ref="A2:R127"/>
  <sheetViews>
    <sheetView view="pageLayout" zoomScaleNormal="100" workbookViewId="0">
      <selection activeCell="G129" sqref="G129"/>
    </sheetView>
  </sheetViews>
  <sheetFormatPr defaultColWidth="9" defaultRowHeight="14.25" x14ac:dyDescent="0.45"/>
  <cols>
    <col min="1" max="1" width="11" style="16" bestFit="1" customWidth="1"/>
    <col min="2" max="3" width="5" style="16" bestFit="1" customWidth="1"/>
    <col min="4" max="4" width="5.59765625" style="16" bestFit="1" customWidth="1"/>
    <col min="5" max="5" width="1.59765625" style="16" customWidth="1"/>
    <col min="6" max="7" width="5" style="16" bestFit="1" customWidth="1"/>
    <col min="8" max="8" width="5.59765625" style="16" bestFit="1" customWidth="1"/>
    <col min="9" max="9" width="1.59765625" style="16" customWidth="1"/>
    <col min="10" max="12" width="5.59765625" style="16" bestFit="1" customWidth="1"/>
    <col min="13" max="13" width="1.59765625" style="16" customWidth="1"/>
    <col min="14" max="15" width="5" style="16" bestFit="1" customWidth="1"/>
    <col min="16" max="16" width="5.59765625" style="16" bestFit="1" customWidth="1"/>
    <col min="17" max="17" width="1.59765625" style="16" customWidth="1"/>
    <col min="18" max="18" width="5.59765625" style="16" bestFit="1" customWidth="1"/>
    <col min="19" max="16384" width="9" style="16"/>
  </cols>
  <sheetData>
    <row r="2" spans="1:18" x14ac:dyDescent="0.45">
      <c r="A2" s="14" t="s">
        <v>12</v>
      </c>
      <c r="B2" s="14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</row>
    <row r="3" spans="1:18" x14ac:dyDescent="0.45">
      <c r="B3" s="64" t="s">
        <v>6</v>
      </c>
      <c r="C3" s="65"/>
      <c r="D3" s="66"/>
      <c r="E3" s="15"/>
      <c r="F3" s="64" t="s">
        <v>7</v>
      </c>
      <c r="G3" s="65"/>
      <c r="H3" s="66"/>
      <c r="I3" s="15"/>
      <c r="J3" s="64" t="s">
        <v>49</v>
      </c>
      <c r="K3" s="65"/>
      <c r="L3" s="66"/>
      <c r="M3" s="15"/>
      <c r="N3" s="64" t="s">
        <v>50</v>
      </c>
      <c r="O3" s="65"/>
      <c r="P3" s="66"/>
      <c r="Q3" s="15"/>
      <c r="R3" s="17" t="s">
        <v>11</v>
      </c>
    </row>
    <row r="4" spans="1:18" x14ac:dyDescent="0.45">
      <c r="B4" s="18" t="s">
        <v>37</v>
      </c>
      <c r="C4" s="19" t="s">
        <v>9</v>
      </c>
      <c r="D4" s="20" t="s">
        <v>10</v>
      </c>
      <c r="E4" s="15"/>
      <c r="F4" s="21" t="s">
        <v>37</v>
      </c>
      <c r="G4" s="19" t="s">
        <v>9</v>
      </c>
      <c r="H4" s="20" t="s">
        <v>10</v>
      </c>
      <c r="I4" s="15"/>
      <c r="J4" s="21" t="s">
        <v>37</v>
      </c>
      <c r="K4" s="19" t="s">
        <v>9</v>
      </c>
      <c r="L4" s="20" t="s">
        <v>10</v>
      </c>
      <c r="M4" s="15"/>
      <c r="N4" s="22" t="s">
        <v>37</v>
      </c>
      <c r="O4" s="19" t="s">
        <v>9</v>
      </c>
      <c r="P4" s="20" t="s">
        <v>10</v>
      </c>
      <c r="Q4" s="15"/>
      <c r="R4" s="23" t="s">
        <v>10</v>
      </c>
    </row>
    <row r="5" spans="1:18" x14ac:dyDescent="0.45">
      <c r="A5" s="29" t="str">
        <f>Variables!B16</f>
        <v>Gainesville</v>
      </c>
      <c r="B5" s="61">
        <v>5</v>
      </c>
      <c r="C5" s="24">
        <v>13</v>
      </c>
      <c r="D5" s="31">
        <f>IF(C5&gt;C6, Variables!$B$8, "")</f>
        <v>3</v>
      </c>
      <c r="F5" s="61">
        <v>6</v>
      </c>
      <c r="G5" s="24">
        <v>13</v>
      </c>
      <c r="H5" s="31">
        <f>IF(G5&gt;G6, Variables!$B$8, "")</f>
        <v>3</v>
      </c>
      <c r="J5" s="61">
        <v>9</v>
      </c>
      <c r="K5" s="24">
        <v>1</v>
      </c>
      <c r="L5" s="31" t="str">
        <f>IF(K5&gt;K6, Variables!$B$7, "")</f>
        <v/>
      </c>
      <c r="N5" s="61">
        <v>7</v>
      </c>
      <c r="O5" s="24">
        <v>11</v>
      </c>
      <c r="P5" s="31" t="str">
        <f>IF(O5&gt;O6, Variables!$B$7, "")</f>
        <v/>
      </c>
      <c r="R5" s="32">
        <f>SUM(D5,H5,L5,P5)</f>
        <v>6</v>
      </c>
    </row>
    <row r="6" spans="1:18" x14ac:dyDescent="0.45">
      <c r="A6" s="30" t="str">
        <f>Variables!B17</f>
        <v>Miami</v>
      </c>
      <c r="B6" s="62"/>
      <c r="C6" s="25">
        <v>1</v>
      </c>
      <c r="D6" s="32" t="str">
        <f>IF(C6&gt;C5, Variables!$B$8, "")</f>
        <v/>
      </c>
      <c r="F6" s="62"/>
      <c r="G6" s="25">
        <v>7</v>
      </c>
      <c r="H6" s="32" t="str">
        <f>IF(G6&gt;G5, Variables!$B$8, "")</f>
        <v/>
      </c>
      <c r="J6" s="62"/>
      <c r="K6" s="25">
        <v>13</v>
      </c>
      <c r="L6" s="32">
        <f>IF(K6&gt;K5, Variables!$B$7, "")</f>
        <v>2</v>
      </c>
      <c r="N6" s="62"/>
      <c r="O6" s="25">
        <v>13</v>
      </c>
      <c r="P6" s="32">
        <f>IF(O6&gt;O5, Variables!$B$7, "")</f>
        <v>2</v>
      </c>
      <c r="R6" s="32">
        <f>SUM(D6,H6,L6,P6)</f>
        <v>4</v>
      </c>
    </row>
    <row r="7" spans="1:18" ht="7.15" customHeight="1" x14ac:dyDescent="0.45">
      <c r="A7" s="15"/>
      <c r="B7" s="15"/>
    </row>
    <row r="8" spans="1:18" x14ac:dyDescent="0.45">
      <c r="A8" s="29" t="str">
        <f>Variables!B18</f>
        <v>Lake Worth</v>
      </c>
      <c r="B8" s="61">
        <v>10</v>
      </c>
      <c r="C8" s="25">
        <v>11</v>
      </c>
      <c r="D8" s="32" t="str">
        <f>IF(C8&gt;C9, Variables!$B$8, "")</f>
        <v/>
      </c>
      <c r="F8" s="61">
        <v>8</v>
      </c>
      <c r="G8" s="25">
        <v>13</v>
      </c>
      <c r="H8" s="32">
        <f>IF(G8&gt;G9, Variables!$B$8, "")</f>
        <v>3</v>
      </c>
      <c r="J8" s="61">
        <v>3</v>
      </c>
      <c r="K8" s="25">
        <v>13</v>
      </c>
      <c r="L8" s="32">
        <f>IF(K8&gt;K9, Variables!$B$7, "")</f>
        <v>2</v>
      </c>
      <c r="N8" s="61">
        <v>11</v>
      </c>
      <c r="O8" s="25">
        <v>13</v>
      </c>
      <c r="P8" s="32">
        <f>IF(O8&gt;O9, Variables!$B$7, "")</f>
        <v>2</v>
      </c>
      <c r="R8" s="32">
        <f>SUM(D8,H8,L8,P8)</f>
        <v>7</v>
      </c>
    </row>
    <row r="9" spans="1:18" x14ac:dyDescent="0.45">
      <c r="A9" s="30" t="str">
        <f>Variables!B19</f>
        <v>Amelia</v>
      </c>
      <c r="B9" s="62"/>
      <c r="C9" s="25">
        <v>13</v>
      </c>
      <c r="D9" s="32">
        <f>IF(C9&gt;C8, Variables!$B$8, "")</f>
        <v>3</v>
      </c>
      <c r="F9" s="62"/>
      <c r="G9" s="25">
        <v>10</v>
      </c>
      <c r="H9" s="32" t="str">
        <f>IF(G9&gt;G8, Variables!$B$8, "")</f>
        <v/>
      </c>
      <c r="J9" s="62"/>
      <c r="K9" s="25">
        <v>7</v>
      </c>
      <c r="L9" s="32" t="str">
        <f>IF(K9&gt;K8, Variables!$B$7, "")</f>
        <v/>
      </c>
      <c r="N9" s="62"/>
      <c r="O9" s="25">
        <v>4</v>
      </c>
      <c r="P9" s="32" t="str">
        <f>IF(O9&gt;O8, Variables!$B$7, "")</f>
        <v/>
      </c>
      <c r="R9" s="32">
        <f>SUM(D9,H9,L9,P9)</f>
        <v>3</v>
      </c>
    </row>
    <row r="10" spans="1:18" ht="7.15" customHeight="1" x14ac:dyDescent="0.45">
      <c r="A10" s="15"/>
      <c r="B10" s="15"/>
    </row>
    <row r="11" spans="1:18" x14ac:dyDescent="0.45">
      <c r="A11" s="29" t="str">
        <f>Variables!B20</f>
        <v>Tampa</v>
      </c>
      <c r="B11" s="61">
        <v>1</v>
      </c>
      <c r="C11" s="25">
        <v>13</v>
      </c>
      <c r="D11" s="32">
        <f>IF(C11&gt;C12, Variables!$B$8, "")</f>
        <v>3</v>
      </c>
      <c r="F11" s="61">
        <v>4</v>
      </c>
      <c r="G11" s="25">
        <v>13</v>
      </c>
      <c r="H11" s="32">
        <f>IF(G11&gt;G12, Variables!$B$8, "")</f>
        <v>3</v>
      </c>
      <c r="J11" s="61">
        <v>12</v>
      </c>
      <c r="K11" s="25">
        <v>10</v>
      </c>
      <c r="L11" s="32" t="str">
        <f>IF(K11&gt;K12, Variables!$B$7, "")</f>
        <v/>
      </c>
      <c r="N11" s="61">
        <v>2</v>
      </c>
      <c r="O11" s="25">
        <v>13</v>
      </c>
      <c r="P11" s="32">
        <f>IF(O11&gt;O12, Variables!$B$7, "")</f>
        <v>2</v>
      </c>
      <c r="R11" s="32">
        <f>SUM(D11,H11,L11,P11)</f>
        <v>8</v>
      </c>
    </row>
    <row r="12" spans="1:18" x14ac:dyDescent="0.45">
      <c r="A12" s="30" t="str">
        <f>Variables!B21</f>
        <v>St. Augustine</v>
      </c>
      <c r="B12" s="62"/>
      <c r="C12" s="25">
        <v>11</v>
      </c>
      <c r="D12" s="32" t="str">
        <f>IF(C12&gt;C11, Variables!$B$8, "")</f>
        <v/>
      </c>
      <c r="F12" s="62"/>
      <c r="G12" s="25">
        <v>0</v>
      </c>
      <c r="H12" s="32" t="str">
        <f>IF(G12&gt;G11, Variables!$B$8, "")</f>
        <v/>
      </c>
      <c r="J12" s="62"/>
      <c r="K12" s="25">
        <v>13</v>
      </c>
      <c r="L12" s="32">
        <f>IF(K12&gt;K11, Variables!$B$7, "")</f>
        <v>2</v>
      </c>
      <c r="N12" s="62"/>
      <c r="O12" s="25">
        <v>3</v>
      </c>
      <c r="P12" s="32" t="str">
        <f>IF(O12&gt;O11, Variables!$B$7, "")</f>
        <v/>
      </c>
      <c r="R12" s="32">
        <f>SUM(D12,H12,L12,P12)</f>
        <v>2</v>
      </c>
    </row>
    <row r="13" spans="1:18" x14ac:dyDescent="0.45">
      <c r="A13" s="15"/>
      <c r="B13" s="26"/>
      <c r="F13" s="26"/>
      <c r="J13" s="26"/>
      <c r="N13" s="26"/>
    </row>
    <row r="15" spans="1:18" x14ac:dyDescent="0.45">
      <c r="A15" s="14" t="s">
        <v>13</v>
      </c>
      <c r="B15" s="14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</row>
    <row r="16" spans="1:18" x14ac:dyDescent="0.45">
      <c r="B16" s="64" t="s">
        <v>14</v>
      </c>
      <c r="C16" s="65"/>
      <c r="D16" s="66"/>
      <c r="E16" s="15"/>
      <c r="F16" s="64" t="s">
        <v>15</v>
      </c>
      <c r="G16" s="65"/>
      <c r="H16" s="66"/>
      <c r="I16" s="15"/>
      <c r="J16" s="17" t="s">
        <v>11</v>
      </c>
    </row>
    <row r="17" spans="1:18" x14ac:dyDescent="0.45">
      <c r="B17" s="18" t="s">
        <v>37</v>
      </c>
      <c r="C17" s="19" t="s">
        <v>9</v>
      </c>
      <c r="D17" s="20" t="s">
        <v>10</v>
      </c>
      <c r="E17" s="15"/>
      <c r="F17" s="22" t="s">
        <v>37</v>
      </c>
      <c r="G17" s="19" t="s">
        <v>9</v>
      </c>
      <c r="H17" s="20" t="s">
        <v>10</v>
      </c>
      <c r="I17" s="15"/>
      <c r="J17" s="23" t="s">
        <v>10</v>
      </c>
    </row>
    <row r="18" spans="1:18" x14ac:dyDescent="0.45">
      <c r="A18" s="33" t="str">
        <f>Variables!B16</f>
        <v>Gainesville</v>
      </c>
      <c r="B18" s="63">
        <v>1</v>
      </c>
      <c r="C18" s="27">
        <v>13</v>
      </c>
      <c r="D18" s="31">
        <f>IF(C18&gt;C19, Variables!$B$9, "")</f>
        <v>5</v>
      </c>
      <c r="F18" s="63">
        <v>4</v>
      </c>
      <c r="G18" s="24">
        <v>12</v>
      </c>
      <c r="H18" s="31" t="str">
        <f>IF(G18&gt;G19, Variables!$B$9, "")</f>
        <v/>
      </c>
      <c r="J18" s="32">
        <f>SUM(D18,H18)</f>
        <v>5</v>
      </c>
    </row>
    <row r="19" spans="1:18" x14ac:dyDescent="0.45">
      <c r="A19" s="34" t="str">
        <f>Variables!B18</f>
        <v>Lake Worth</v>
      </c>
      <c r="B19" s="62"/>
      <c r="C19" s="28">
        <v>12</v>
      </c>
      <c r="D19" s="32" t="str">
        <f>IF(C19&gt;C18, Variables!$B$9, "")</f>
        <v/>
      </c>
      <c r="F19" s="62"/>
      <c r="G19" s="25">
        <v>13</v>
      </c>
      <c r="H19" s="32">
        <f>IF(G19&gt;G18, Variables!$B$9, "")</f>
        <v>5</v>
      </c>
      <c r="J19" s="32">
        <f>SUM(D19,H19)</f>
        <v>5</v>
      </c>
    </row>
    <row r="20" spans="1:18" ht="7.15" customHeight="1" x14ac:dyDescent="0.45">
      <c r="A20" s="15"/>
      <c r="B20" s="15"/>
    </row>
    <row r="21" spans="1:18" x14ac:dyDescent="0.45">
      <c r="A21" s="29" t="str">
        <f>Variables!B20</f>
        <v>Tampa</v>
      </c>
      <c r="B21" s="61">
        <v>8</v>
      </c>
      <c r="C21" s="25">
        <v>4</v>
      </c>
      <c r="D21" s="32" t="str">
        <f>IF(C21&gt;C22, Variables!$B$9, "")</f>
        <v/>
      </c>
      <c r="F21" s="61">
        <v>3</v>
      </c>
      <c r="G21" s="25">
        <v>11</v>
      </c>
      <c r="H21" s="32" t="str">
        <f>IF(G21&gt;G22, Variables!$B$9, "")</f>
        <v/>
      </c>
      <c r="J21" s="32">
        <f>SUM(D21,H21)</f>
        <v>0</v>
      </c>
      <c r="L21" s="64" t="s">
        <v>39</v>
      </c>
      <c r="M21" s="65"/>
      <c r="N21" s="65"/>
      <c r="O21" s="66"/>
    </row>
    <row r="22" spans="1:18" x14ac:dyDescent="0.45">
      <c r="A22" s="30" t="str">
        <f>Variables!B17</f>
        <v>Miami</v>
      </c>
      <c r="B22" s="62"/>
      <c r="C22" s="25">
        <v>13</v>
      </c>
      <c r="D22" s="32">
        <f>IF(C22&gt;C21, Variables!$B$9, "")</f>
        <v>5</v>
      </c>
      <c r="F22" s="62"/>
      <c r="G22" s="25">
        <v>13</v>
      </c>
      <c r="H22" s="32">
        <f>IF(G22&gt;G21, Variables!$B$9, "")</f>
        <v>5</v>
      </c>
      <c r="J22" s="32">
        <f>SUM(D22,H22)</f>
        <v>10</v>
      </c>
      <c r="L22" s="67" t="s">
        <v>40</v>
      </c>
      <c r="M22" s="68"/>
      <c r="N22" s="68"/>
      <c r="O22" s="69"/>
    </row>
    <row r="23" spans="1:18" ht="7.15" customHeight="1" x14ac:dyDescent="0.45">
      <c r="A23" s="15"/>
      <c r="B23" s="15"/>
    </row>
    <row r="24" spans="1:18" x14ac:dyDescent="0.45">
      <c r="A24" s="33" t="str">
        <f>Variables!B19</f>
        <v>Amelia</v>
      </c>
      <c r="B24" s="61">
        <v>7</v>
      </c>
      <c r="C24" s="25">
        <v>8</v>
      </c>
      <c r="D24" s="32" t="str">
        <f>IF(C24&gt;C25, Variables!$B$9, "")</f>
        <v/>
      </c>
      <c r="F24" s="61">
        <v>5</v>
      </c>
      <c r="G24" s="25">
        <v>13</v>
      </c>
      <c r="H24" s="32">
        <f>IF(G24&gt;G25, Variables!$B$9, "")</f>
        <v>5</v>
      </c>
      <c r="J24" s="32">
        <f>SUM(D24,H24)</f>
        <v>5</v>
      </c>
    </row>
    <row r="25" spans="1:18" x14ac:dyDescent="0.45">
      <c r="A25" s="30" t="str">
        <f>Variables!B21</f>
        <v>St. Augustine</v>
      </c>
      <c r="B25" s="62"/>
      <c r="C25" s="25">
        <v>13</v>
      </c>
      <c r="D25" s="32">
        <f>IF(C25&gt;C24, Variables!$B$9, "")</f>
        <v>5</v>
      </c>
      <c r="F25" s="62"/>
      <c r="G25" s="25">
        <v>0</v>
      </c>
      <c r="H25" s="32" t="str">
        <f>IF(G25&gt;G24, Variables!$B$9, "")</f>
        <v/>
      </c>
      <c r="J25" s="32">
        <f>SUM(D25,H25)</f>
        <v>5</v>
      </c>
    </row>
    <row r="26" spans="1:18" x14ac:dyDescent="0.45">
      <c r="A26" s="15"/>
      <c r="B26" s="26"/>
      <c r="F26" s="26"/>
    </row>
    <row r="28" spans="1:18" x14ac:dyDescent="0.45">
      <c r="A28" s="14" t="s">
        <v>16</v>
      </c>
      <c r="B28" s="14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</row>
    <row r="29" spans="1:18" x14ac:dyDescent="0.45">
      <c r="B29" s="64" t="s">
        <v>6</v>
      </c>
      <c r="C29" s="65"/>
      <c r="D29" s="66"/>
      <c r="E29" s="15"/>
      <c r="F29" s="64" t="s">
        <v>7</v>
      </c>
      <c r="G29" s="65"/>
      <c r="H29" s="66"/>
      <c r="I29" s="15"/>
      <c r="J29" s="64" t="s">
        <v>49</v>
      </c>
      <c r="K29" s="65"/>
      <c r="L29" s="66"/>
      <c r="M29" s="15"/>
      <c r="N29" s="64" t="s">
        <v>50</v>
      </c>
      <c r="O29" s="65"/>
      <c r="P29" s="66"/>
      <c r="Q29" s="15"/>
      <c r="R29" s="17" t="s">
        <v>11</v>
      </c>
    </row>
    <row r="30" spans="1:18" x14ac:dyDescent="0.45">
      <c r="B30" s="18" t="s">
        <v>37</v>
      </c>
      <c r="C30" s="19" t="s">
        <v>9</v>
      </c>
      <c r="D30" s="20" t="s">
        <v>10</v>
      </c>
      <c r="E30" s="15"/>
      <c r="F30" s="21" t="s">
        <v>37</v>
      </c>
      <c r="G30" s="19" t="s">
        <v>9</v>
      </c>
      <c r="H30" s="20" t="s">
        <v>10</v>
      </c>
      <c r="I30" s="15"/>
      <c r="J30" s="21" t="s">
        <v>37</v>
      </c>
      <c r="K30" s="19" t="s">
        <v>9</v>
      </c>
      <c r="L30" s="20" t="s">
        <v>10</v>
      </c>
      <c r="M30" s="15"/>
      <c r="N30" s="22" t="s">
        <v>37</v>
      </c>
      <c r="O30" s="19" t="s">
        <v>9</v>
      </c>
      <c r="P30" s="20" t="s">
        <v>10</v>
      </c>
      <c r="Q30" s="15"/>
      <c r="R30" s="23" t="s">
        <v>10</v>
      </c>
    </row>
    <row r="31" spans="1:18" x14ac:dyDescent="0.45">
      <c r="A31" s="29" t="str">
        <f>Variables!B16</f>
        <v>Gainesville</v>
      </c>
      <c r="B31" s="61">
        <v>3</v>
      </c>
      <c r="C31" s="24">
        <v>13</v>
      </c>
      <c r="D31" s="31">
        <f>IF(C31&gt;C32, Variables!$B$8, "")</f>
        <v>3</v>
      </c>
      <c r="F31" s="61">
        <v>10</v>
      </c>
      <c r="G31" s="24">
        <v>13</v>
      </c>
      <c r="H31" s="31">
        <f>IF(G31&gt;G32, Variables!$B$8, "")</f>
        <v>3</v>
      </c>
      <c r="J31" s="61">
        <v>8</v>
      </c>
      <c r="K31" s="24">
        <v>10</v>
      </c>
      <c r="L31" s="31" t="str">
        <f>IF(K31&gt;K32, Variables!$B$7, "")</f>
        <v/>
      </c>
      <c r="N31" s="61">
        <v>11</v>
      </c>
      <c r="O31" s="24">
        <v>2</v>
      </c>
      <c r="P31" s="31" t="str">
        <f>IF(O31&gt;O32, Variables!$B$7, "")</f>
        <v/>
      </c>
      <c r="R31" s="32">
        <f>SUM(D31,H31,L31,P31)</f>
        <v>6</v>
      </c>
    </row>
    <row r="32" spans="1:18" x14ac:dyDescent="0.45">
      <c r="A32" s="30" t="str">
        <f>Variables!B21</f>
        <v>St. Augustine</v>
      </c>
      <c r="B32" s="62"/>
      <c r="C32" s="25">
        <v>7</v>
      </c>
      <c r="D32" s="32" t="str">
        <f>IF(C32&gt;C31, Variables!$B$8, "")</f>
        <v/>
      </c>
      <c r="F32" s="62"/>
      <c r="G32" s="25">
        <v>2</v>
      </c>
      <c r="H32" s="32" t="str">
        <f>IF(G32&gt;G31, Variables!$B$8, "")</f>
        <v/>
      </c>
      <c r="J32" s="62"/>
      <c r="K32" s="25">
        <v>13</v>
      </c>
      <c r="L32" s="32">
        <f>IF(K32&gt;K31, Variables!$B$7, "")</f>
        <v>2</v>
      </c>
      <c r="N32" s="62"/>
      <c r="O32" s="25">
        <v>13</v>
      </c>
      <c r="P32" s="32">
        <f>IF(O32&gt;O31, Variables!$B$7, "")</f>
        <v>2</v>
      </c>
      <c r="R32" s="32">
        <f>SUM(D32,H32,L32,P32)</f>
        <v>4</v>
      </c>
    </row>
    <row r="33" spans="1:18" ht="7.15" customHeight="1" x14ac:dyDescent="0.45">
      <c r="A33" s="15"/>
      <c r="B33" s="15"/>
    </row>
    <row r="34" spans="1:18" x14ac:dyDescent="0.45">
      <c r="A34" s="29" t="str">
        <f>Variables!B18</f>
        <v>Lake Worth</v>
      </c>
      <c r="B34" s="61">
        <v>2</v>
      </c>
      <c r="C34" s="25">
        <v>13</v>
      </c>
      <c r="D34" s="32">
        <f>IF(C34&gt;C35, Variables!$B$8, "")</f>
        <v>3</v>
      </c>
      <c r="F34" s="61">
        <v>1</v>
      </c>
      <c r="G34" s="25">
        <v>3</v>
      </c>
      <c r="H34" s="32" t="str">
        <f>IF(G34&gt;G35, Variables!$B$8, "")</f>
        <v/>
      </c>
      <c r="J34" s="61">
        <v>12</v>
      </c>
      <c r="K34" s="25">
        <v>10</v>
      </c>
      <c r="L34" s="32" t="str">
        <f>IF(K34&gt;K35, Variables!$B$7, "")</f>
        <v/>
      </c>
      <c r="N34" s="61">
        <v>7</v>
      </c>
      <c r="O34" s="25">
        <v>13</v>
      </c>
      <c r="P34" s="32">
        <f>IF(O34&gt;O35, Variables!$B$7, "")</f>
        <v>2</v>
      </c>
      <c r="R34" s="32">
        <f>SUM(D34,H34,L34,P34)</f>
        <v>5</v>
      </c>
    </row>
    <row r="35" spans="1:18" x14ac:dyDescent="0.45">
      <c r="A35" s="30" t="str">
        <f>Variables!B17</f>
        <v>Miami</v>
      </c>
      <c r="B35" s="62"/>
      <c r="C35" s="25">
        <v>4</v>
      </c>
      <c r="D35" s="32" t="str">
        <f>IF(C35&gt;C34, Variables!$B$8, "")</f>
        <v/>
      </c>
      <c r="F35" s="62"/>
      <c r="G35" s="25">
        <v>13</v>
      </c>
      <c r="H35" s="32">
        <f>IF(G35&gt;G34, Variables!$B$8, "")</f>
        <v>3</v>
      </c>
      <c r="J35" s="62"/>
      <c r="K35" s="25">
        <v>13</v>
      </c>
      <c r="L35" s="32">
        <f>IF(K35&gt;K34, Variables!$B$7, "")</f>
        <v>2</v>
      </c>
      <c r="N35" s="62"/>
      <c r="O35" s="25">
        <v>11</v>
      </c>
      <c r="P35" s="32" t="str">
        <f>IF(O35&gt;O34, Variables!$B$7, "")</f>
        <v/>
      </c>
      <c r="R35" s="32">
        <f>SUM(D35,H35,L35,P35)</f>
        <v>5</v>
      </c>
    </row>
    <row r="36" spans="1:18" ht="7.15" customHeight="1" x14ac:dyDescent="0.45">
      <c r="A36" s="15"/>
      <c r="B36" s="15"/>
    </row>
    <row r="37" spans="1:18" x14ac:dyDescent="0.45">
      <c r="A37" s="33" t="str">
        <f>Variables!B19</f>
        <v>Amelia</v>
      </c>
      <c r="B37" s="61">
        <v>9</v>
      </c>
      <c r="C37" s="25">
        <v>1</v>
      </c>
      <c r="D37" s="32" t="str">
        <f>IF(C37&gt;C38, Variables!$B$8, "")</f>
        <v/>
      </c>
      <c r="F37" s="61">
        <v>6</v>
      </c>
      <c r="G37" s="25">
        <v>13</v>
      </c>
      <c r="H37" s="32">
        <f>IF(G37&gt;G38, Variables!$B$8, "")</f>
        <v>3</v>
      </c>
      <c r="J37" s="61">
        <v>4</v>
      </c>
      <c r="K37" s="25">
        <v>13</v>
      </c>
      <c r="L37" s="32">
        <f>IF(K37&gt;K38, Variables!$B$7, "")</f>
        <v>2</v>
      </c>
      <c r="N37" s="61">
        <v>5</v>
      </c>
      <c r="O37" s="25">
        <v>7</v>
      </c>
      <c r="P37" s="32" t="str">
        <f>IF(O37&gt;O38, Variables!$B$7, "")</f>
        <v/>
      </c>
      <c r="R37" s="32">
        <f>SUM(D37,H37,L37,P37)</f>
        <v>5</v>
      </c>
    </row>
    <row r="38" spans="1:18" x14ac:dyDescent="0.45">
      <c r="A38" s="34" t="str">
        <f>Variables!B20</f>
        <v>Tampa</v>
      </c>
      <c r="B38" s="62"/>
      <c r="C38" s="25">
        <v>13</v>
      </c>
      <c r="D38" s="32">
        <f>IF(C38&gt;C37, Variables!$B$8, "")</f>
        <v>3</v>
      </c>
      <c r="F38" s="62"/>
      <c r="G38" s="25">
        <v>3</v>
      </c>
      <c r="H38" s="32" t="str">
        <f>IF(G38&gt;G37, Variables!$B$8, "")</f>
        <v/>
      </c>
      <c r="J38" s="62"/>
      <c r="K38" s="25">
        <v>7</v>
      </c>
      <c r="L38" s="32" t="str">
        <f>IF(K38&gt;K37, Variables!$B$7, "")</f>
        <v/>
      </c>
      <c r="N38" s="62"/>
      <c r="O38" s="25">
        <v>13</v>
      </c>
      <c r="P38" s="32">
        <f>IF(O38&gt;O37, Variables!$B$7, "")</f>
        <v>2</v>
      </c>
      <c r="R38" s="32">
        <f>SUM(D38,H38,L38,P38)</f>
        <v>5</v>
      </c>
    </row>
    <row r="41" spans="1:18" x14ac:dyDescent="0.45">
      <c r="A41" s="14" t="s">
        <v>17</v>
      </c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</row>
    <row r="42" spans="1:18" x14ac:dyDescent="0.45">
      <c r="B42" s="64" t="s">
        <v>14</v>
      </c>
      <c r="C42" s="65"/>
      <c r="D42" s="66"/>
      <c r="E42" s="15"/>
      <c r="F42" s="64" t="s">
        <v>15</v>
      </c>
      <c r="G42" s="65"/>
      <c r="H42" s="66"/>
      <c r="I42" s="15"/>
      <c r="J42" s="17" t="s">
        <v>11</v>
      </c>
    </row>
    <row r="43" spans="1:18" x14ac:dyDescent="0.45">
      <c r="B43" s="18" t="s">
        <v>37</v>
      </c>
      <c r="C43" s="19" t="s">
        <v>9</v>
      </c>
      <c r="D43" s="20" t="s">
        <v>10</v>
      </c>
      <c r="E43" s="15"/>
      <c r="F43" s="22" t="s">
        <v>37</v>
      </c>
      <c r="G43" s="19" t="s">
        <v>9</v>
      </c>
      <c r="H43" s="20" t="s">
        <v>10</v>
      </c>
      <c r="I43" s="15"/>
      <c r="J43" s="23" t="s">
        <v>10</v>
      </c>
    </row>
    <row r="44" spans="1:18" x14ac:dyDescent="0.45">
      <c r="A44" s="29" t="str">
        <f>Variables!B16</f>
        <v>Gainesville</v>
      </c>
      <c r="B44" s="63">
        <v>3</v>
      </c>
      <c r="C44" s="27">
        <v>1</v>
      </c>
      <c r="D44" s="31" t="str">
        <f>IF(C44&gt;C45, Variables!$B$9, "")</f>
        <v/>
      </c>
      <c r="F44" s="63">
        <v>7</v>
      </c>
      <c r="G44" s="24">
        <v>5</v>
      </c>
      <c r="H44" s="31" t="str">
        <f>IF(G44&gt;G45, Variables!$B$9, "")</f>
        <v/>
      </c>
      <c r="J44" s="32">
        <f>SUM(D44,H44)</f>
        <v>0</v>
      </c>
    </row>
    <row r="45" spans="1:18" x14ac:dyDescent="0.45">
      <c r="A45" s="30" t="str">
        <f>Variables!B20</f>
        <v>Tampa</v>
      </c>
      <c r="B45" s="62"/>
      <c r="C45" s="28">
        <v>13</v>
      </c>
      <c r="D45" s="32">
        <f>IF(C45&gt;C44, Variables!$B$9, "")</f>
        <v>5</v>
      </c>
      <c r="F45" s="62"/>
      <c r="G45" s="25">
        <v>13</v>
      </c>
      <c r="H45" s="32">
        <f>IF(G45&gt;G44, Variables!$B$9, "")</f>
        <v>5</v>
      </c>
      <c r="J45" s="32">
        <f>SUM(D45,H45)</f>
        <v>10</v>
      </c>
    </row>
    <row r="46" spans="1:18" ht="7.15" customHeight="1" x14ac:dyDescent="0.45">
      <c r="A46" s="15"/>
      <c r="B46" s="15"/>
    </row>
    <row r="47" spans="1:18" x14ac:dyDescent="0.45">
      <c r="A47" s="29" t="str">
        <f>Variables!B21</f>
        <v>St. Augustine</v>
      </c>
      <c r="B47" s="61">
        <v>6</v>
      </c>
      <c r="C47" s="25">
        <v>6</v>
      </c>
      <c r="D47" s="32" t="str">
        <f>IF(C47&gt;C48, Variables!$B$9, "")</f>
        <v/>
      </c>
      <c r="F47" s="61">
        <v>8</v>
      </c>
      <c r="G47" s="25">
        <v>10</v>
      </c>
      <c r="H47" s="32" t="str">
        <f>IF(G47&gt;G48, Variables!$B$9, "")</f>
        <v/>
      </c>
      <c r="J47" s="32">
        <f>SUM(D47,H47)</f>
        <v>0</v>
      </c>
      <c r="L47" s="64" t="s">
        <v>39</v>
      </c>
      <c r="M47" s="65"/>
      <c r="N47" s="65"/>
      <c r="O47" s="66"/>
    </row>
    <row r="48" spans="1:18" x14ac:dyDescent="0.45">
      <c r="A48" s="30" t="str">
        <f>Variables!B18</f>
        <v>Lake Worth</v>
      </c>
      <c r="B48" s="62"/>
      <c r="C48" s="25">
        <v>8</v>
      </c>
      <c r="D48" s="32">
        <f>IF(C48&gt;C47, Variables!$B$9, "")</f>
        <v>5</v>
      </c>
      <c r="F48" s="62"/>
      <c r="G48" s="25">
        <v>13</v>
      </c>
      <c r="H48" s="32">
        <f>IF(G48&gt;G47, Variables!$B$9, "")</f>
        <v>5</v>
      </c>
      <c r="J48" s="32">
        <f>SUM(D48,H48)</f>
        <v>10</v>
      </c>
      <c r="L48" s="67" t="s">
        <v>41</v>
      </c>
      <c r="M48" s="68"/>
      <c r="N48" s="68"/>
      <c r="O48" s="69"/>
    </row>
    <row r="49" spans="1:18" ht="7.15" customHeight="1" x14ac:dyDescent="0.45">
      <c r="A49" s="15"/>
      <c r="B49" s="15"/>
    </row>
    <row r="50" spans="1:18" x14ac:dyDescent="0.45">
      <c r="A50" s="29" t="str">
        <f>Variables!B17</f>
        <v>Miami</v>
      </c>
      <c r="B50" s="61">
        <v>2</v>
      </c>
      <c r="C50" s="25">
        <v>13</v>
      </c>
      <c r="D50" s="32">
        <f>IF(C50&gt;C51, Variables!$B$9, "")</f>
        <v>5</v>
      </c>
      <c r="F50" s="61">
        <v>4</v>
      </c>
      <c r="G50" s="25">
        <v>8</v>
      </c>
      <c r="H50" s="32" t="str">
        <f>IF(G50&gt;G51, Variables!$B$9, "")</f>
        <v/>
      </c>
      <c r="J50" s="32">
        <f>SUM(D50,H50)</f>
        <v>5</v>
      </c>
    </row>
    <row r="51" spans="1:18" x14ac:dyDescent="0.45">
      <c r="A51" s="30" t="str">
        <f>Variables!B19</f>
        <v>Amelia</v>
      </c>
      <c r="B51" s="62"/>
      <c r="C51" s="25">
        <v>7</v>
      </c>
      <c r="D51" s="32" t="str">
        <f>IF(C51&gt;C50, Variables!$B$9, "")</f>
        <v/>
      </c>
      <c r="F51" s="62"/>
      <c r="G51" s="25">
        <v>13</v>
      </c>
      <c r="H51" s="32">
        <f>IF(G51&gt;G50, Variables!$B$9, "")</f>
        <v>5</v>
      </c>
      <c r="J51" s="32">
        <f>SUM(D51,H51)</f>
        <v>5</v>
      </c>
    </row>
    <row r="53" spans="1:18" x14ac:dyDescent="0.45">
      <c r="A53" s="14" t="s">
        <v>18</v>
      </c>
      <c r="B53" s="14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</row>
    <row r="54" spans="1:18" x14ac:dyDescent="0.45">
      <c r="B54" s="64" t="s">
        <v>6</v>
      </c>
      <c r="C54" s="65"/>
      <c r="D54" s="66"/>
      <c r="E54" s="15"/>
      <c r="F54" s="64" t="s">
        <v>7</v>
      </c>
      <c r="G54" s="65"/>
      <c r="H54" s="66"/>
      <c r="I54" s="15"/>
      <c r="J54" s="64" t="s">
        <v>49</v>
      </c>
      <c r="K54" s="65"/>
      <c r="L54" s="66"/>
      <c r="M54" s="15"/>
      <c r="N54" s="64" t="s">
        <v>50</v>
      </c>
      <c r="O54" s="65"/>
      <c r="P54" s="66"/>
      <c r="Q54" s="15"/>
      <c r="R54" s="17" t="s">
        <v>11</v>
      </c>
    </row>
    <row r="55" spans="1:18" x14ac:dyDescent="0.45">
      <c r="B55" s="18" t="s">
        <v>37</v>
      </c>
      <c r="C55" s="19" t="s">
        <v>9</v>
      </c>
      <c r="D55" s="20" t="s">
        <v>10</v>
      </c>
      <c r="E55" s="15"/>
      <c r="F55" s="21" t="s">
        <v>37</v>
      </c>
      <c r="G55" s="19" t="s">
        <v>9</v>
      </c>
      <c r="H55" s="20" t="s">
        <v>10</v>
      </c>
      <c r="I55" s="15"/>
      <c r="J55" s="21" t="s">
        <v>37</v>
      </c>
      <c r="K55" s="19" t="s">
        <v>9</v>
      </c>
      <c r="L55" s="20" t="s">
        <v>10</v>
      </c>
      <c r="M55" s="15"/>
      <c r="N55" s="22" t="s">
        <v>37</v>
      </c>
      <c r="O55" s="19" t="s">
        <v>9</v>
      </c>
      <c r="P55" s="20" t="s">
        <v>10</v>
      </c>
      <c r="Q55" s="15"/>
      <c r="R55" s="23" t="s">
        <v>10</v>
      </c>
    </row>
    <row r="56" spans="1:18" x14ac:dyDescent="0.45">
      <c r="A56" s="29" t="str">
        <f>Variables!B19</f>
        <v>Amelia</v>
      </c>
      <c r="B56" s="61">
        <v>12</v>
      </c>
      <c r="C56" s="24">
        <v>13</v>
      </c>
      <c r="D56" s="31">
        <f>IF(C56&gt;C57, Variables!$B$8, "")</f>
        <v>3</v>
      </c>
      <c r="F56" s="61">
        <v>2</v>
      </c>
      <c r="G56" s="24">
        <v>13</v>
      </c>
      <c r="H56" s="31">
        <f>IF(G56&gt;G57, Variables!$B$8, "")</f>
        <v>3</v>
      </c>
      <c r="J56" s="61">
        <v>10</v>
      </c>
      <c r="K56" s="24">
        <v>13</v>
      </c>
      <c r="L56" s="31">
        <f>IF(K56&gt;K57, Variables!$B$7, "")</f>
        <v>2</v>
      </c>
      <c r="N56" s="61">
        <v>1</v>
      </c>
      <c r="O56" s="24">
        <v>13</v>
      </c>
      <c r="P56" s="31">
        <f>IF(O56&gt;O57, Variables!$B$7, "")</f>
        <v>2</v>
      </c>
      <c r="R56" s="32">
        <f>SUM(D56,H56,L56,P56)</f>
        <v>10</v>
      </c>
    </row>
    <row r="57" spans="1:18" x14ac:dyDescent="0.45">
      <c r="A57" s="30" t="str">
        <f>Variables!B16</f>
        <v>Gainesville</v>
      </c>
      <c r="B57" s="62"/>
      <c r="C57" s="25">
        <v>12</v>
      </c>
      <c r="D57" s="32" t="str">
        <f>IF(C57&gt;C56, Variables!$B$8, "")</f>
        <v/>
      </c>
      <c r="F57" s="62"/>
      <c r="G57" s="25">
        <v>7</v>
      </c>
      <c r="H57" s="32" t="str">
        <f>IF(G57&gt;G56, Variables!$B$8, "")</f>
        <v/>
      </c>
      <c r="J57" s="62"/>
      <c r="K57" s="25">
        <v>12</v>
      </c>
      <c r="L57" s="32" t="str">
        <f>IF(K57&gt;K56, Variables!$B$7, "")</f>
        <v/>
      </c>
      <c r="N57" s="62"/>
      <c r="O57" s="25">
        <v>11</v>
      </c>
      <c r="P57" s="32" t="str">
        <f>IF(O57&gt;O56, Variables!$B$7, "")</f>
        <v/>
      </c>
      <c r="R57" s="32">
        <f>SUM(D57,H57,L57,P57)</f>
        <v>0</v>
      </c>
    </row>
    <row r="58" spans="1:18" ht="7.15" customHeight="1" x14ac:dyDescent="0.45">
      <c r="A58" s="15"/>
      <c r="B58" s="15"/>
    </row>
    <row r="59" spans="1:18" x14ac:dyDescent="0.45">
      <c r="A59" s="29" t="str">
        <f>Variables!B18</f>
        <v>Lake Worth</v>
      </c>
      <c r="B59" s="61">
        <v>11</v>
      </c>
      <c r="C59" s="25">
        <v>13</v>
      </c>
      <c r="D59" s="32">
        <f>IF(C59&gt;C60, Variables!$B$8, "")</f>
        <v>3</v>
      </c>
      <c r="F59" s="61">
        <v>5</v>
      </c>
      <c r="G59" s="25">
        <v>8</v>
      </c>
      <c r="H59" s="32" t="str">
        <f>IF(G59&gt;G60, Variables!$B$8, "")</f>
        <v/>
      </c>
      <c r="J59" s="61">
        <v>7</v>
      </c>
      <c r="K59" s="25">
        <v>13</v>
      </c>
      <c r="L59" s="32">
        <f>IF(K59&gt;K60, Variables!$B$7, "")</f>
        <v>2</v>
      </c>
      <c r="N59" s="61">
        <v>4</v>
      </c>
      <c r="O59" s="25">
        <v>13</v>
      </c>
      <c r="P59" s="32">
        <f>IF(O59&gt;O60, Variables!$B$7, "")</f>
        <v>2</v>
      </c>
      <c r="R59" s="32">
        <f>SUM(D59,H59,L59,P59)</f>
        <v>7</v>
      </c>
    </row>
    <row r="60" spans="1:18" x14ac:dyDescent="0.45">
      <c r="A60" s="30" t="str">
        <f>Variables!B20</f>
        <v>Tampa</v>
      </c>
      <c r="B60" s="62"/>
      <c r="C60" s="25">
        <v>0</v>
      </c>
      <c r="D60" s="32" t="str">
        <f>IF(C60&gt;C59, Variables!$B$8, "")</f>
        <v/>
      </c>
      <c r="F60" s="62"/>
      <c r="G60" s="25">
        <v>13</v>
      </c>
      <c r="H60" s="32">
        <f>IF(G60&gt;G59, Variables!$B$8, "")</f>
        <v>3</v>
      </c>
      <c r="J60" s="62"/>
      <c r="K60" s="25">
        <v>7</v>
      </c>
      <c r="L60" s="32" t="str">
        <f>IF(K60&gt;K59, Variables!$B$7, "")</f>
        <v/>
      </c>
      <c r="N60" s="62"/>
      <c r="O60" s="25">
        <v>9</v>
      </c>
      <c r="P60" s="32" t="str">
        <f>IF(O60&gt;O59, Variables!$B$7, "")</f>
        <v/>
      </c>
      <c r="R60" s="32">
        <f>SUM(D60,H60,L60,P60)</f>
        <v>3</v>
      </c>
    </row>
    <row r="61" spans="1:18" ht="7.15" customHeight="1" x14ac:dyDescent="0.45">
      <c r="A61" s="15"/>
      <c r="B61" s="15"/>
    </row>
    <row r="62" spans="1:18" x14ac:dyDescent="0.45">
      <c r="A62" s="33" t="str">
        <f>Variables!B21</f>
        <v>St. Augustine</v>
      </c>
      <c r="B62" s="61">
        <v>3</v>
      </c>
      <c r="C62" s="25">
        <v>1</v>
      </c>
      <c r="D62" s="32" t="str">
        <f>IF(C62&gt;C63, Variables!$B$8, "")</f>
        <v/>
      </c>
      <c r="F62" s="61">
        <v>6</v>
      </c>
      <c r="G62" s="25">
        <v>2</v>
      </c>
      <c r="H62" s="32" t="str">
        <f>IF(G62&gt;G63, Variables!$B$8, "")</f>
        <v/>
      </c>
      <c r="J62" s="61">
        <v>9</v>
      </c>
      <c r="K62" s="25">
        <v>0</v>
      </c>
      <c r="L62" s="32" t="str">
        <f>IF(K62&gt;K63, Variables!$B$7, "")</f>
        <v/>
      </c>
      <c r="N62" s="61">
        <v>8</v>
      </c>
      <c r="O62" s="25">
        <v>11</v>
      </c>
      <c r="P62" s="32" t="str">
        <f>IF(O62&gt;O63, Variables!$B$7, "")</f>
        <v/>
      </c>
      <c r="R62" s="32">
        <f>SUM(D62,H62,L62,P62)</f>
        <v>0</v>
      </c>
    </row>
    <row r="63" spans="1:18" x14ac:dyDescent="0.45">
      <c r="A63" s="34" t="str">
        <f>Variables!B17</f>
        <v>Miami</v>
      </c>
      <c r="B63" s="62"/>
      <c r="C63" s="25">
        <v>13</v>
      </c>
      <c r="D63" s="32">
        <f>IF(C63&gt;C62, Variables!$B$8, "")</f>
        <v>3</v>
      </c>
      <c r="F63" s="62"/>
      <c r="G63" s="25">
        <v>13</v>
      </c>
      <c r="H63" s="32">
        <f>IF(G63&gt;G62, Variables!$B$8, "")</f>
        <v>3</v>
      </c>
      <c r="J63" s="62"/>
      <c r="K63" s="25">
        <v>13</v>
      </c>
      <c r="L63" s="32">
        <f>IF(K63&gt;K62, Variables!$B$7, "")</f>
        <v>2</v>
      </c>
      <c r="N63" s="62"/>
      <c r="O63" s="25">
        <v>13</v>
      </c>
      <c r="P63" s="32">
        <f>IF(O63&gt;O62, Variables!$B$7, "")</f>
        <v>2</v>
      </c>
      <c r="R63" s="32">
        <f>SUM(D63,H63,L63,P63)</f>
        <v>10</v>
      </c>
    </row>
    <row r="64" spans="1:18" x14ac:dyDescent="0.45">
      <c r="A64" s="15"/>
      <c r="B64" s="26"/>
      <c r="F64" s="26"/>
      <c r="J64" s="26"/>
      <c r="N64" s="26"/>
    </row>
    <row r="66" spans="1:18" x14ac:dyDescent="0.45">
      <c r="A66" s="14" t="s">
        <v>19</v>
      </c>
      <c r="B66" s="14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</row>
    <row r="67" spans="1:18" x14ac:dyDescent="0.45">
      <c r="B67" s="64" t="s">
        <v>14</v>
      </c>
      <c r="C67" s="65"/>
      <c r="D67" s="66"/>
      <c r="E67" s="15"/>
      <c r="F67" s="64" t="s">
        <v>15</v>
      </c>
      <c r="G67" s="65"/>
      <c r="H67" s="66"/>
      <c r="I67" s="15"/>
      <c r="J67" s="17" t="s">
        <v>11</v>
      </c>
    </row>
    <row r="68" spans="1:18" x14ac:dyDescent="0.45">
      <c r="B68" s="18" t="s">
        <v>37</v>
      </c>
      <c r="C68" s="19" t="s">
        <v>9</v>
      </c>
      <c r="D68" s="20" t="s">
        <v>10</v>
      </c>
      <c r="E68" s="15"/>
      <c r="F68" s="22" t="s">
        <v>37</v>
      </c>
      <c r="G68" s="19" t="s">
        <v>9</v>
      </c>
      <c r="H68" s="20" t="s">
        <v>10</v>
      </c>
      <c r="I68" s="15"/>
      <c r="J68" s="23" t="s">
        <v>10</v>
      </c>
    </row>
    <row r="69" spans="1:18" x14ac:dyDescent="0.45">
      <c r="A69" s="29" t="str">
        <f>Variables!B16</f>
        <v>Gainesville</v>
      </c>
      <c r="B69" s="63">
        <v>5</v>
      </c>
      <c r="C69" s="27">
        <v>10</v>
      </c>
      <c r="D69" s="31" t="str">
        <f>IF(C69&gt;C70, Variables!$B$9, "")</f>
        <v/>
      </c>
      <c r="F69" s="63">
        <v>4</v>
      </c>
      <c r="G69" s="24">
        <v>3</v>
      </c>
      <c r="H69" s="31" t="str">
        <f>IF(G69&gt;G70, Variables!$B$9, "")</f>
        <v/>
      </c>
      <c r="J69" s="32">
        <f>SUM(D69,H69)</f>
        <v>0</v>
      </c>
    </row>
    <row r="70" spans="1:18" x14ac:dyDescent="0.45">
      <c r="A70" s="30" t="str">
        <f>Variables!B17</f>
        <v>Miami</v>
      </c>
      <c r="B70" s="62"/>
      <c r="C70" s="28">
        <v>13</v>
      </c>
      <c r="D70" s="32">
        <f>IF(C70&gt;C69, Variables!$B$9, "")</f>
        <v>5</v>
      </c>
      <c r="F70" s="62"/>
      <c r="G70" s="25">
        <v>13</v>
      </c>
      <c r="H70" s="32">
        <f>IF(G70&gt;G69, Variables!$B$9, "")</f>
        <v>5</v>
      </c>
      <c r="J70" s="32">
        <f>SUM(D70,H70)</f>
        <v>10</v>
      </c>
    </row>
    <row r="71" spans="1:18" ht="7.15" customHeight="1" x14ac:dyDescent="0.45">
      <c r="A71" s="15"/>
      <c r="B71" s="15"/>
    </row>
    <row r="72" spans="1:18" x14ac:dyDescent="0.45">
      <c r="A72" s="29" t="str">
        <f>Variables!B18</f>
        <v>Lake Worth</v>
      </c>
      <c r="B72" s="61">
        <v>6</v>
      </c>
      <c r="C72" s="25">
        <v>10</v>
      </c>
      <c r="D72" s="32" t="str">
        <f>IF(C72&gt;C73, Variables!$B$9, "")</f>
        <v/>
      </c>
      <c r="F72" s="61">
        <v>3</v>
      </c>
      <c r="G72" s="25">
        <v>13</v>
      </c>
      <c r="H72" s="32">
        <f>IF(G72&gt;G73, Variables!$B$9, "")</f>
        <v>5</v>
      </c>
      <c r="J72" s="32">
        <f>SUM(D72,H72)</f>
        <v>5</v>
      </c>
      <c r="L72" s="64" t="s">
        <v>39</v>
      </c>
      <c r="M72" s="65"/>
      <c r="N72" s="65"/>
      <c r="O72" s="66"/>
    </row>
    <row r="73" spans="1:18" x14ac:dyDescent="0.45">
      <c r="A73" s="30" t="str">
        <f>Variables!B19</f>
        <v>Amelia</v>
      </c>
      <c r="B73" s="62"/>
      <c r="C73" s="25">
        <v>13</v>
      </c>
      <c r="D73" s="32">
        <f>IF(C73&gt;C72, Variables!$B$9, "")</f>
        <v>5</v>
      </c>
      <c r="F73" s="62"/>
      <c r="G73" s="25">
        <v>5</v>
      </c>
      <c r="H73" s="32" t="str">
        <f>IF(G73&gt;G72, Variables!$B$9, "")</f>
        <v/>
      </c>
      <c r="J73" s="32">
        <f>SUM(D73,H73)</f>
        <v>5</v>
      </c>
      <c r="L73" s="67" t="s">
        <v>42</v>
      </c>
      <c r="M73" s="68"/>
      <c r="N73" s="68"/>
      <c r="O73" s="69"/>
    </row>
    <row r="74" spans="1:18" ht="7.15" customHeight="1" x14ac:dyDescent="0.45">
      <c r="A74" s="15"/>
      <c r="B74" s="15"/>
    </row>
    <row r="75" spans="1:18" x14ac:dyDescent="0.45">
      <c r="A75" s="29" t="str">
        <f>Variables!B20</f>
        <v>Tampa</v>
      </c>
      <c r="B75" s="61">
        <v>7</v>
      </c>
      <c r="C75" s="25">
        <v>8</v>
      </c>
      <c r="D75" s="32" t="str">
        <f>IF(C75&gt;C76, Variables!$B$9, "")</f>
        <v/>
      </c>
      <c r="F75" s="61">
        <v>1</v>
      </c>
      <c r="G75" s="25">
        <v>10</v>
      </c>
      <c r="H75" s="32">
        <f>IF(G75&gt;G76, Variables!$B$9, "")</f>
        <v>5</v>
      </c>
      <c r="J75" s="32">
        <f>SUM(D75,H75)</f>
        <v>5</v>
      </c>
    </row>
    <row r="76" spans="1:18" x14ac:dyDescent="0.45">
      <c r="A76" s="30" t="str">
        <f>Variables!B21</f>
        <v>St. Augustine</v>
      </c>
      <c r="B76" s="62"/>
      <c r="C76" s="25">
        <v>12</v>
      </c>
      <c r="D76" s="32">
        <f>IF(C76&gt;C75, Variables!$B$9, "")</f>
        <v>5</v>
      </c>
      <c r="F76" s="62"/>
      <c r="G76" s="25">
        <v>9</v>
      </c>
      <c r="H76" s="32" t="str">
        <f>IF(G76&gt;G75, Variables!$B$9, "")</f>
        <v/>
      </c>
      <c r="J76" s="32">
        <f>SUM(D76,H76)</f>
        <v>5</v>
      </c>
    </row>
    <row r="79" spans="1:18" x14ac:dyDescent="0.45">
      <c r="A79" s="14" t="s">
        <v>20</v>
      </c>
      <c r="B79" s="14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</row>
    <row r="80" spans="1:18" x14ac:dyDescent="0.45">
      <c r="B80" s="64" t="s">
        <v>6</v>
      </c>
      <c r="C80" s="65"/>
      <c r="D80" s="66"/>
      <c r="E80" s="15"/>
      <c r="F80" s="64" t="s">
        <v>7</v>
      </c>
      <c r="G80" s="65"/>
      <c r="H80" s="66"/>
      <c r="I80" s="15"/>
      <c r="J80" s="64" t="s">
        <v>49</v>
      </c>
      <c r="K80" s="65"/>
      <c r="L80" s="66"/>
      <c r="M80" s="15"/>
      <c r="N80" s="64" t="s">
        <v>50</v>
      </c>
      <c r="O80" s="65"/>
      <c r="P80" s="66"/>
      <c r="Q80" s="15"/>
      <c r="R80" s="17" t="s">
        <v>11</v>
      </c>
    </row>
    <row r="81" spans="1:18" x14ac:dyDescent="0.45">
      <c r="B81" s="18" t="s">
        <v>37</v>
      </c>
      <c r="C81" s="19" t="s">
        <v>9</v>
      </c>
      <c r="D81" s="20" t="s">
        <v>10</v>
      </c>
      <c r="E81" s="15"/>
      <c r="F81" s="21" t="s">
        <v>37</v>
      </c>
      <c r="G81" s="19" t="s">
        <v>9</v>
      </c>
      <c r="H81" s="20" t="s">
        <v>10</v>
      </c>
      <c r="I81" s="15"/>
      <c r="J81" s="21" t="s">
        <v>37</v>
      </c>
      <c r="K81" s="19" t="s">
        <v>9</v>
      </c>
      <c r="L81" s="20" t="s">
        <v>10</v>
      </c>
      <c r="M81" s="15"/>
      <c r="N81" s="22" t="s">
        <v>37</v>
      </c>
      <c r="O81" s="19" t="s">
        <v>9</v>
      </c>
      <c r="P81" s="20" t="s">
        <v>10</v>
      </c>
      <c r="Q81" s="15"/>
      <c r="R81" s="23" t="s">
        <v>10</v>
      </c>
    </row>
    <row r="82" spans="1:18" x14ac:dyDescent="0.45">
      <c r="A82" s="33" t="str">
        <f>Variables!B16</f>
        <v>Gainesville</v>
      </c>
      <c r="B82" s="61">
        <v>12</v>
      </c>
      <c r="C82" s="24">
        <v>1</v>
      </c>
      <c r="D82" s="31" t="str">
        <f>IF(C82&gt;C83, Variables!$B$8, "")</f>
        <v/>
      </c>
      <c r="F82" s="61">
        <v>5</v>
      </c>
      <c r="G82" s="24">
        <v>1</v>
      </c>
      <c r="H82" s="31" t="str">
        <f>IF(G82&gt;G83, Variables!$B$8, "")</f>
        <v/>
      </c>
      <c r="J82" s="61">
        <v>2</v>
      </c>
      <c r="K82" s="24">
        <v>13</v>
      </c>
      <c r="L82" s="31">
        <f>IF(K82&gt;K83, Variables!$B$7, "")</f>
        <v>2</v>
      </c>
      <c r="N82" s="61">
        <v>8</v>
      </c>
      <c r="O82" s="24">
        <v>7</v>
      </c>
      <c r="P82" s="31" t="str">
        <f>IF(O82&gt;O83, Variables!$B$7, "")</f>
        <v/>
      </c>
      <c r="R82" s="32">
        <f>SUM(D82,H82,L82,P82)</f>
        <v>2</v>
      </c>
    </row>
    <row r="83" spans="1:18" x14ac:dyDescent="0.45">
      <c r="A83" s="34" t="str">
        <f>Variables!B18</f>
        <v>Lake Worth</v>
      </c>
      <c r="B83" s="62"/>
      <c r="C83" s="25">
        <v>13</v>
      </c>
      <c r="D83" s="32">
        <f>IF(C83&gt;C82, Variables!$B$8, "")</f>
        <v>3</v>
      </c>
      <c r="F83" s="62"/>
      <c r="G83" s="25">
        <v>13</v>
      </c>
      <c r="H83" s="32">
        <f>IF(G83&gt;G82, Variables!$B$8, "")</f>
        <v>3</v>
      </c>
      <c r="J83" s="62"/>
      <c r="K83" s="25">
        <v>3</v>
      </c>
      <c r="L83" s="32" t="str">
        <f>IF(K83&gt;K82, Variables!$B$7, "")</f>
        <v/>
      </c>
      <c r="N83" s="62"/>
      <c r="O83" s="25">
        <v>13</v>
      </c>
      <c r="P83" s="32">
        <f>IF(O83&gt;O82, Variables!$B$7, "")</f>
        <v>2</v>
      </c>
      <c r="R83" s="32">
        <f>SUM(D83,H83,L83,P83)</f>
        <v>8</v>
      </c>
    </row>
    <row r="84" spans="1:18" ht="7.15" customHeight="1" x14ac:dyDescent="0.45">
      <c r="A84" s="15"/>
      <c r="B84" s="15"/>
      <c r="C84" s="16">
        <v>1</v>
      </c>
    </row>
    <row r="85" spans="1:18" x14ac:dyDescent="0.45">
      <c r="A85" s="29" t="str">
        <f>Variables!B20</f>
        <v>Tampa</v>
      </c>
      <c r="B85" s="61">
        <v>10</v>
      </c>
      <c r="C85" s="25">
        <v>13</v>
      </c>
      <c r="D85" s="32">
        <f>IF(C85&gt;C86, Variables!$B$8, "")</f>
        <v>3</v>
      </c>
      <c r="F85" s="61">
        <v>11</v>
      </c>
      <c r="G85" s="25">
        <v>13</v>
      </c>
      <c r="H85" s="32">
        <f>IF(G85&gt;G86, Variables!$B$8, "")</f>
        <v>3</v>
      </c>
      <c r="J85" s="61">
        <v>3</v>
      </c>
      <c r="K85" s="25">
        <v>6</v>
      </c>
      <c r="L85" s="32" t="str">
        <f>IF(K85&gt;K86, Variables!$B$7, "")</f>
        <v/>
      </c>
      <c r="N85" s="61">
        <v>6</v>
      </c>
      <c r="O85" s="25">
        <v>8</v>
      </c>
      <c r="P85" s="32" t="str">
        <f>IF(O85&gt;O86, Variables!$B$7, "")</f>
        <v/>
      </c>
      <c r="R85" s="32">
        <f>SUM(D85,H85,L85,P85)</f>
        <v>6</v>
      </c>
    </row>
    <row r="86" spans="1:18" x14ac:dyDescent="0.45">
      <c r="A86" s="30" t="str">
        <f>Variables!B17</f>
        <v>Miami</v>
      </c>
      <c r="B86" s="62"/>
      <c r="C86" s="25">
        <v>0</v>
      </c>
      <c r="D86" s="32" t="str">
        <f>IF(C86&gt;C85, Variables!$B$8, "")</f>
        <v/>
      </c>
      <c r="F86" s="62"/>
      <c r="G86" s="25">
        <v>6</v>
      </c>
      <c r="H86" s="32" t="str">
        <f>IF(G86&gt;G85, Variables!$B$8, "")</f>
        <v/>
      </c>
      <c r="J86" s="62"/>
      <c r="K86" s="25">
        <v>13</v>
      </c>
      <c r="L86" s="32">
        <f>IF(K86&gt;K85, Variables!$B$7, "")</f>
        <v>2</v>
      </c>
      <c r="N86" s="62"/>
      <c r="O86" s="25">
        <v>13</v>
      </c>
      <c r="P86" s="32">
        <f>IF(O86&gt;O85, Variables!$B$7, "")</f>
        <v>2</v>
      </c>
      <c r="R86" s="32">
        <f>SUM(D86,H86,L86,P86)</f>
        <v>4</v>
      </c>
    </row>
    <row r="87" spans="1:18" ht="7.15" customHeight="1" x14ac:dyDescent="0.45">
      <c r="A87" s="15"/>
      <c r="B87" s="15"/>
    </row>
    <row r="88" spans="1:18" x14ac:dyDescent="0.45">
      <c r="A88" s="33" t="str">
        <f>Variables!B19</f>
        <v>Amelia</v>
      </c>
      <c r="B88" s="61">
        <v>4</v>
      </c>
      <c r="C88" s="25">
        <v>10</v>
      </c>
      <c r="D88" s="32" t="str">
        <f>IF(C88&gt;C89, Variables!$B$8, "")</f>
        <v/>
      </c>
      <c r="F88" s="61">
        <v>1</v>
      </c>
      <c r="G88" s="25">
        <v>13</v>
      </c>
      <c r="H88" s="32">
        <f>IF(G88&gt;G89, Variables!$B$8, "")</f>
        <v>3</v>
      </c>
      <c r="J88" s="61">
        <v>7</v>
      </c>
      <c r="K88" s="25">
        <v>13</v>
      </c>
      <c r="L88" s="32">
        <f>IF(K88&gt;K89, Variables!$B$7, "")</f>
        <v>2</v>
      </c>
      <c r="N88" s="61">
        <v>9</v>
      </c>
      <c r="O88" s="25">
        <v>13</v>
      </c>
      <c r="P88" s="32">
        <f>IF(O88&gt;O89, Variables!$B$7, "")</f>
        <v>2</v>
      </c>
      <c r="R88" s="32">
        <f>SUM(D88,H88,L88,P88)</f>
        <v>7</v>
      </c>
    </row>
    <row r="89" spans="1:18" x14ac:dyDescent="0.45">
      <c r="A89" s="30" t="str">
        <f>Variables!B21</f>
        <v>St. Augustine</v>
      </c>
      <c r="B89" s="62"/>
      <c r="C89" s="25">
        <v>11</v>
      </c>
      <c r="D89" s="32">
        <f>IF(C89&gt;C88, Variables!$B$8, "")</f>
        <v>3</v>
      </c>
      <c r="F89" s="62"/>
      <c r="G89" s="25">
        <v>7</v>
      </c>
      <c r="H89" s="32" t="str">
        <f>IF(G89&gt;G88, Variables!$B$8, "")</f>
        <v/>
      </c>
      <c r="J89" s="62"/>
      <c r="K89" s="25">
        <v>11</v>
      </c>
      <c r="L89" s="32" t="str">
        <f>IF(K89&gt;K88, Variables!$B$7, "")</f>
        <v/>
      </c>
      <c r="N89" s="62"/>
      <c r="O89" s="25">
        <v>7</v>
      </c>
      <c r="P89" s="32" t="str">
        <f>IF(O89&gt;O88, Variables!$B$7, "")</f>
        <v/>
      </c>
      <c r="R89" s="32">
        <f>SUM(D89,H89,L89,P89)</f>
        <v>3</v>
      </c>
    </row>
    <row r="92" spans="1:18" x14ac:dyDescent="0.45">
      <c r="A92" s="14" t="s">
        <v>21</v>
      </c>
      <c r="B92" s="14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</row>
    <row r="93" spans="1:18" x14ac:dyDescent="0.45">
      <c r="B93" s="64" t="s">
        <v>14</v>
      </c>
      <c r="C93" s="65"/>
      <c r="D93" s="66"/>
      <c r="E93" s="15"/>
      <c r="F93" s="64" t="s">
        <v>15</v>
      </c>
      <c r="G93" s="65"/>
      <c r="H93" s="66"/>
      <c r="I93" s="15"/>
      <c r="J93" s="17" t="s">
        <v>11</v>
      </c>
    </row>
    <row r="94" spans="1:18" x14ac:dyDescent="0.45">
      <c r="B94" s="18" t="s">
        <v>37</v>
      </c>
      <c r="C94" s="19" t="s">
        <v>9</v>
      </c>
      <c r="D94" s="20" t="s">
        <v>10</v>
      </c>
      <c r="E94" s="15"/>
      <c r="F94" s="22" t="s">
        <v>37</v>
      </c>
      <c r="G94" s="19" t="s">
        <v>9</v>
      </c>
      <c r="H94" s="20" t="s">
        <v>10</v>
      </c>
      <c r="I94" s="15"/>
      <c r="J94" s="23" t="s">
        <v>10</v>
      </c>
    </row>
    <row r="95" spans="1:18" x14ac:dyDescent="0.45">
      <c r="A95" s="29" t="str">
        <f>Variables!B16</f>
        <v>Gainesville</v>
      </c>
      <c r="B95" s="63">
        <v>2</v>
      </c>
      <c r="C95" s="27">
        <v>10</v>
      </c>
      <c r="D95" s="31" t="str">
        <f>IF(C95&gt;C96, Variables!$B$9, "")</f>
        <v/>
      </c>
      <c r="F95" s="63">
        <v>6</v>
      </c>
      <c r="G95" s="24">
        <v>13</v>
      </c>
      <c r="H95" s="31">
        <f>IF(G95&gt;G96, Variables!$B$9, "")</f>
        <v>5</v>
      </c>
      <c r="J95" s="32">
        <f>SUM(D95,H95)</f>
        <v>5</v>
      </c>
    </row>
    <row r="96" spans="1:18" x14ac:dyDescent="0.45">
      <c r="A96" s="30" t="str">
        <f>Variables!B21</f>
        <v>St. Augustine</v>
      </c>
      <c r="B96" s="62"/>
      <c r="C96" s="28">
        <v>12</v>
      </c>
      <c r="D96" s="32">
        <f>IF(C96&gt;C95, Variables!$B$9, "")</f>
        <v>5</v>
      </c>
      <c r="F96" s="62"/>
      <c r="G96" s="25">
        <v>4</v>
      </c>
      <c r="H96" s="32" t="str">
        <f>IF(G96&gt;G95, Variables!$B$9, "")</f>
        <v/>
      </c>
      <c r="J96" s="32">
        <f>SUM(D96,H96)</f>
        <v>5</v>
      </c>
    </row>
    <row r="97" spans="1:18" ht="7.15" customHeight="1" x14ac:dyDescent="0.45">
      <c r="A97" s="15"/>
      <c r="B97" s="15"/>
    </row>
    <row r="98" spans="1:18" x14ac:dyDescent="0.45">
      <c r="A98" s="29" t="str">
        <f>Variables!B18</f>
        <v>Lake Worth</v>
      </c>
      <c r="B98" s="61">
        <v>1</v>
      </c>
      <c r="C98" s="25">
        <v>12</v>
      </c>
      <c r="D98" s="32">
        <f>IF(C98&gt;C99, Variables!$B$9, "")</f>
        <v>5</v>
      </c>
      <c r="F98" s="61">
        <v>4</v>
      </c>
      <c r="G98" s="25">
        <v>3</v>
      </c>
      <c r="H98" s="32" t="str">
        <f>IF(G98&gt;G99, Variables!$B$9, "")</f>
        <v/>
      </c>
      <c r="J98" s="32">
        <f>SUM(D98,H98)</f>
        <v>5</v>
      </c>
      <c r="L98" s="64" t="s">
        <v>39</v>
      </c>
      <c r="M98" s="65"/>
      <c r="N98" s="65"/>
      <c r="O98" s="66"/>
    </row>
    <row r="99" spans="1:18" x14ac:dyDescent="0.45">
      <c r="A99" s="30" t="str">
        <f>Variables!B17</f>
        <v>Miami</v>
      </c>
      <c r="B99" s="62"/>
      <c r="C99" s="25">
        <v>10</v>
      </c>
      <c r="D99" s="32" t="str">
        <f>IF(C99&gt;C98, Variables!$B$9, "")</f>
        <v/>
      </c>
      <c r="F99" s="62"/>
      <c r="G99" s="25">
        <v>9</v>
      </c>
      <c r="H99" s="32">
        <f>IF(G99&gt;G98, Variables!$B$9, "")</f>
        <v>5</v>
      </c>
      <c r="J99" s="32">
        <f>SUM(D99,H99)</f>
        <v>5</v>
      </c>
      <c r="L99" s="67" t="s">
        <v>44</v>
      </c>
      <c r="M99" s="68"/>
      <c r="N99" s="68"/>
      <c r="O99" s="69"/>
    </row>
    <row r="100" spans="1:18" ht="7.15" customHeight="1" x14ac:dyDescent="0.45">
      <c r="A100" s="15"/>
      <c r="B100" s="15"/>
    </row>
    <row r="101" spans="1:18" x14ac:dyDescent="0.45">
      <c r="A101" s="33" t="str">
        <f>Variables!B19</f>
        <v>Amelia</v>
      </c>
      <c r="B101" s="61">
        <v>5</v>
      </c>
      <c r="C101" s="25">
        <v>10</v>
      </c>
      <c r="D101" s="32" t="str">
        <f>IF(C101&gt;C102, Variables!$B$9, "")</f>
        <v/>
      </c>
      <c r="F101" s="61">
        <v>8</v>
      </c>
      <c r="G101" s="25">
        <v>11</v>
      </c>
      <c r="H101" s="32">
        <f>IF(G101&gt;G102, Variables!$B$9, "")</f>
        <v>5</v>
      </c>
      <c r="J101" s="32">
        <f>SUM(D101,H101)</f>
        <v>5</v>
      </c>
    </row>
    <row r="102" spans="1:18" x14ac:dyDescent="0.45">
      <c r="A102" s="34" t="str">
        <f>Variables!B20</f>
        <v>Tampa</v>
      </c>
      <c r="B102" s="62"/>
      <c r="C102" s="25">
        <v>13</v>
      </c>
      <c r="D102" s="32">
        <f>IF(C102&gt;C101, Variables!$B$9, "")</f>
        <v>5</v>
      </c>
      <c r="F102" s="62"/>
      <c r="G102" s="25">
        <v>10</v>
      </c>
      <c r="H102" s="32" t="str">
        <f>IF(G102&gt;G101, Variables!$B$9, "")</f>
        <v/>
      </c>
      <c r="J102" s="32">
        <f>SUM(D102,H102)</f>
        <v>5</v>
      </c>
    </row>
    <row r="104" spans="1:18" x14ac:dyDescent="0.45">
      <c r="A104" s="14" t="s">
        <v>22</v>
      </c>
      <c r="B104" s="14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</row>
    <row r="105" spans="1:18" x14ac:dyDescent="0.45">
      <c r="B105" s="64" t="s">
        <v>6</v>
      </c>
      <c r="C105" s="65"/>
      <c r="D105" s="66"/>
      <c r="E105" s="15"/>
      <c r="F105" s="64" t="s">
        <v>7</v>
      </c>
      <c r="G105" s="65"/>
      <c r="H105" s="66"/>
      <c r="I105" s="15"/>
      <c r="J105" s="64" t="s">
        <v>49</v>
      </c>
      <c r="K105" s="65"/>
      <c r="L105" s="66"/>
      <c r="M105" s="15"/>
      <c r="N105" s="64" t="s">
        <v>50</v>
      </c>
      <c r="O105" s="65"/>
      <c r="P105" s="66"/>
      <c r="Q105" s="15"/>
      <c r="R105" s="17" t="s">
        <v>11</v>
      </c>
    </row>
    <row r="106" spans="1:18" x14ac:dyDescent="0.45">
      <c r="B106" s="18" t="s">
        <v>37</v>
      </c>
      <c r="C106" s="19" t="s">
        <v>9</v>
      </c>
      <c r="D106" s="20" t="s">
        <v>10</v>
      </c>
      <c r="E106" s="15"/>
      <c r="F106" s="21" t="s">
        <v>37</v>
      </c>
      <c r="G106" s="19" t="s">
        <v>9</v>
      </c>
      <c r="H106" s="20" t="s">
        <v>10</v>
      </c>
      <c r="I106" s="15"/>
      <c r="J106" s="21" t="s">
        <v>37</v>
      </c>
      <c r="K106" s="19" t="s">
        <v>9</v>
      </c>
      <c r="L106" s="20" t="s">
        <v>10</v>
      </c>
      <c r="M106" s="15"/>
      <c r="N106" s="22" t="s">
        <v>37</v>
      </c>
      <c r="O106" s="19" t="s">
        <v>9</v>
      </c>
      <c r="P106" s="20" t="s">
        <v>10</v>
      </c>
      <c r="Q106" s="15"/>
      <c r="R106" s="23" t="s">
        <v>10</v>
      </c>
    </row>
    <row r="107" spans="1:18" x14ac:dyDescent="0.45">
      <c r="A107" s="29" t="str">
        <f>Variables!B16</f>
        <v>Gainesville</v>
      </c>
      <c r="B107" s="61">
        <v>1</v>
      </c>
      <c r="C107" s="24">
        <v>5</v>
      </c>
      <c r="D107" s="31" t="str">
        <f>IF(C107&gt;C108, Variables!$B$8, "")</f>
        <v/>
      </c>
      <c r="F107" s="61">
        <v>6</v>
      </c>
      <c r="G107" s="24">
        <v>9</v>
      </c>
      <c r="H107" s="31" t="str">
        <f>IF(G107&gt;G108, Variables!$B$8, "")</f>
        <v/>
      </c>
      <c r="J107" s="61">
        <v>10</v>
      </c>
      <c r="K107" s="24">
        <v>6</v>
      </c>
      <c r="L107" s="31" t="str">
        <f>IF(K107&gt;K108, Variables!$B$7, "")</f>
        <v/>
      </c>
      <c r="N107" s="61">
        <v>8</v>
      </c>
      <c r="O107" s="24">
        <v>13</v>
      </c>
      <c r="P107" s="31">
        <f>IF(O107&gt;O108, Variables!$B$7, "")</f>
        <v>2</v>
      </c>
      <c r="R107" s="32">
        <f>SUM(D107,H107,L107,P107)</f>
        <v>2</v>
      </c>
    </row>
    <row r="108" spans="1:18" x14ac:dyDescent="0.45">
      <c r="A108" s="30" t="str">
        <f>Variables!B20</f>
        <v>Tampa</v>
      </c>
      <c r="B108" s="62"/>
      <c r="C108" s="25">
        <v>13</v>
      </c>
      <c r="D108" s="32">
        <f>IF(C108&gt;C107, Variables!$B$8, "")</f>
        <v>3</v>
      </c>
      <c r="F108" s="62"/>
      <c r="G108" s="25">
        <v>10</v>
      </c>
      <c r="H108" s="32">
        <f>IF(G108&gt;G107, Variables!$B$8, "")</f>
        <v>3</v>
      </c>
      <c r="J108" s="62"/>
      <c r="K108" s="25">
        <v>13</v>
      </c>
      <c r="L108" s="32">
        <f>IF(K108&gt;K107, Variables!$B$7, "")</f>
        <v>2</v>
      </c>
      <c r="N108" s="62"/>
      <c r="O108" s="25">
        <v>8</v>
      </c>
      <c r="P108" s="32" t="str">
        <f>IF(O108&gt;O107, Variables!$B$7, "")</f>
        <v/>
      </c>
      <c r="R108" s="32">
        <f>SUM(D108,H108,L108,P108)</f>
        <v>8</v>
      </c>
    </row>
    <row r="109" spans="1:18" ht="7.15" customHeight="1" x14ac:dyDescent="0.45">
      <c r="A109" s="15"/>
      <c r="B109" s="15"/>
    </row>
    <row r="110" spans="1:18" x14ac:dyDescent="0.45">
      <c r="A110" s="29" t="str">
        <f>Variables!B21</f>
        <v>St. Augustine</v>
      </c>
      <c r="B110" s="61">
        <v>9</v>
      </c>
      <c r="C110" s="25">
        <v>13</v>
      </c>
      <c r="D110" s="32">
        <f>IF(C110&gt;C111, Variables!$B$8, "")</f>
        <v>3</v>
      </c>
      <c r="F110" s="61">
        <v>3</v>
      </c>
      <c r="G110" s="25">
        <v>11</v>
      </c>
      <c r="H110" s="32" t="str">
        <f>IF(G110&gt;G111, Variables!$B$8, "")</f>
        <v/>
      </c>
      <c r="J110" s="61">
        <v>5</v>
      </c>
      <c r="K110" s="25">
        <v>6</v>
      </c>
      <c r="L110" s="32" t="str">
        <f>IF(K110&gt;K111, Variables!$B$7, "")</f>
        <v/>
      </c>
      <c r="N110" s="61">
        <v>4</v>
      </c>
      <c r="O110" s="25">
        <v>13</v>
      </c>
      <c r="P110" s="32">
        <f>IF(O110&gt;O111, Variables!$B$7, "")</f>
        <v>2</v>
      </c>
      <c r="R110" s="32">
        <f>SUM(D110,H110,L110,P110)</f>
        <v>5</v>
      </c>
    </row>
    <row r="111" spans="1:18" x14ac:dyDescent="0.45">
      <c r="A111" s="30" t="str">
        <f>Variables!B18</f>
        <v>Lake Worth</v>
      </c>
      <c r="B111" s="62"/>
      <c r="C111" s="25">
        <v>10</v>
      </c>
      <c r="D111" s="32" t="str">
        <f>IF(C111&gt;C110, Variables!$B$8, "")</f>
        <v/>
      </c>
      <c r="F111" s="62"/>
      <c r="G111" s="25">
        <v>13</v>
      </c>
      <c r="H111" s="32">
        <f>IF(G111&gt;G110, Variables!$B$8, "")</f>
        <v>3</v>
      </c>
      <c r="J111" s="62"/>
      <c r="K111" s="25">
        <v>13</v>
      </c>
      <c r="L111" s="32">
        <f>IF(K111&gt;K110, Variables!$B$7, "")</f>
        <v>2</v>
      </c>
      <c r="N111" s="62"/>
      <c r="O111" s="25">
        <v>10</v>
      </c>
      <c r="P111" s="32" t="str">
        <f>IF(O111&gt;O110, Variables!$B$7, "")</f>
        <v/>
      </c>
      <c r="R111" s="32">
        <f>SUM(D111,H111,L111,P111)</f>
        <v>5</v>
      </c>
    </row>
    <row r="112" spans="1:18" ht="7.15" customHeight="1" x14ac:dyDescent="0.45">
      <c r="A112" s="15"/>
      <c r="B112" s="15"/>
    </row>
    <row r="113" spans="1:18" x14ac:dyDescent="0.45">
      <c r="A113" s="29" t="str">
        <f>Variables!B17</f>
        <v>Miami</v>
      </c>
      <c r="B113" s="61">
        <v>11</v>
      </c>
      <c r="C113" s="25">
        <v>13</v>
      </c>
      <c r="D113" s="32">
        <f>IF(C113&gt;C114, Variables!$B$8, "")</f>
        <v>3</v>
      </c>
      <c r="F113" s="61">
        <v>7</v>
      </c>
      <c r="G113" s="25">
        <v>13</v>
      </c>
      <c r="H113" s="32">
        <f>IF(G113&gt;G114, Variables!$B$8, "")</f>
        <v>3</v>
      </c>
      <c r="J113" s="61">
        <v>2</v>
      </c>
      <c r="K113" s="25">
        <v>13</v>
      </c>
      <c r="L113" s="32">
        <f>IF(K113&gt;K114, Variables!$B$7, "")</f>
        <v>2</v>
      </c>
      <c r="N113" s="61">
        <v>12</v>
      </c>
      <c r="O113" s="25">
        <v>13</v>
      </c>
      <c r="P113" s="32">
        <f>IF(O113&gt;O114, Variables!$B$7, "")</f>
        <v>2</v>
      </c>
      <c r="R113" s="32">
        <f>SUM(D113,H113,L113,P113)</f>
        <v>10</v>
      </c>
    </row>
    <row r="114" spans="1:18" x14ac:dyDescent="0.45">
      <c r="A114" s="30" t="str">
        <f>Variables!B19</f>
        <v>Amelia</v>
      </c>
      <c r="B114" s="62"/>
      <c r="C114" s="25">
        <v>11</v>
      </c>
      <c r="D114" s="32" t="str">
        <f>IF(C114&gt;C113, Variables!$B$8, "")</f>
        <v/>
      </c>
      <c r="F114" s="62"/>
      <c r="G114" s="25">
        <v>11</v>
      </c>
      <c r="H114" s="32" t="str">
        <f>IF(G114&gt;G113, Variables!$B$8, "")</f>
        <v/>
      </c>
      <c r="J114" s="62"/>
      <c r="K114" s="25">
        <v>4</v>
      </c>
      <c r="L114" s="32" t="str">
        <f>IF(K114&gt;K113, Variables!$B$7, "")</f>
        <v/>
      </c>
      <c r="N114" s="62"/>
      <c r="O114" s="25">
        <v>8</v>
      </c>
      <c r="P114" s="32" t="str">
        <f>IF(O114&gt;O113, Variables!$B$7, "")</f>
        <v/>
      </c>
      <c r="R114" s="32">
        <f>SUM(D114,H114,L114,P114)</f>
        <v>0</v>
      </c>
    </row>
    <row r="117" spans="1:18" x14ac:dyDescent="0.45">
      <c r="A117" s="14" t="s">
        <v>23</v>
      </c>
      <c r="B117" s="14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</row>
    <row r="118" spans="1:18" x14ac:dyDescent="0.45">
      <c r="B118" s="64" t="s">
        <v>14</v>
      </c>
      <c r="C118" s="65"/>
      <c r="D118" s="66"/>
      <c r="E118" s="15"/>
      <c r="F118" s="64" t="s">
        <v>15</v>
      </c>
      <c r="G118" s="65"/>
      <c r="H118" s="66"/>
      <c r="I118" s="15"/>
      <c r="J118" s="17" t="s">
        <v>11</v>
      </c>
    </row>
    <row r="119" spans="1:18" x14ac:dyDescent="0.45">
      <c r="B119" s="18" t="s">
        <v>37</v>
      </c>
      <c r="C119" s="19" t="s">
        <v>9</v>
      </c>
      <c r="D119" s="20" t="s">
        <v>10</v>
      </c>
      <c r="E119" s="15"/>
      <c r="F119" s="22" t="s">
        <v>37</v>
      </c>
      <c r="G119" s="19" t="s">
        <v>9</v>
      </c>
      <c r="H119" s="20" t="s">
        <v>10</v>
      </c>
      <c r="I119" s="15"/>
      <c r="J119" s="23" t="s">
        <v>10</v>
      </c>
    </row>
    <row r="120" spans="1:18" x14ac:dyDescent="0.45">
      <c r="A120" s="29" t="str">
        <f>Variables!B19</f>
        <v>Amelia</v>
      </c>
      <c r="B120" s="63">
        <v>8</v>
      </c>
      <c r="C120" s="27">
        <v>11</v>
      </c>
      <c r="D120" s="31">
        <f>IF(C120&gt;C121, Variables!$B$9, "")</f>
        <v>5</v>
      </c>
      <c r="F120" s="63">
        <v>3</v>
      </c>
      <c r="G120" s="24">
        <v>9</v>
      </c>
      <c r="H120" s="31">
        <f>IF(G120&gt;G121, Variables!$B$9, "")</f>
        <v>5</v>
      </c>
      <c r="J120" s="32">
        <f>SUM(D120,H120)</f>
        <v>10</v>
      </c>
    </row>
    <row r="121" spans="1:18" x14ac:dyDescent="0.45">
      <c r="A121" s="30" t="str">
        <f>Variables!B16</f>
        <v>Gainesville</v>
      </c>
      <c r="B121" s="62"/>
      <c r="C121" s="28">
        <v>8</v>
      </c>
      <c r="D121" s="32" t="str">
        <f>IF(C121&gt;C120, Variables!$B$9, "")</f>
        <v/>
      </c>
      <c r="F121" s="62"/>
      <c r="G121" s="25">
        <v>8</v>
      </c>
      <c r="H121" s="32" t="str">
        <f>IF(G121&gt;G120, Variables!$B$9, "")</f>
        <v/>
      </c>
      <c r="J121" s="32">
        <f>SUM(D121,H121)</f>
        <v>0</v>
      </c>
    </row>
    <row r="122" spans="1:18" ht="7.15" customHeight="1" x14ac:dyDescent="0.45">
      <c r="A122" s="15"/>
      <c r="B122" s="15"/>
    </row>
    <row r="123" spans="1:18" x14ac:dyDescent="0.45">
      <c r="A123" s="29" t="str">
        <f>Variables!B18</f>
        <v>Lake Worth</v>
      </c>
      <c r="B123" s="61">
        <v>2</v>
      </c>
      <c r="C123" s="25">
        <v>13</v>
      </c>
      <c r="D123" s="32">
        <f>IF(C123&gt;C124, Variables!$B$9, "")</f>
        <v>5</v>
      </c>
      <c r="F123" s="61">
        <v>6</v>
      </c>
      <c r="G123" s="25">
        <v>0</v>
      </c>
      <c r="H123" s="32" t="str">
        <f>IF(G123&gt;G124, Variables!$B$9, "")</f>
        <v/>
      </c>
      <c r="J123" s="32">
        <f>SUM(D123,H123)</f>
        <v>5</v>
      </c>
      <c r="L123" s="64" t="s">
        <v>39</v>
      </c>
      <c r="M123" s="65"/>
      <c r="N123" s="65"/>
      <c r="O123" s="66"/>
    </row>
    <row r="124" spans="1:18" x14ac:dyDescent="0.45">
      <c r="A124" s="30" t="str">
        <f>Variables!B20</f>
        <v>Tampa</v>
      </c>
      <c r="B124" s="62"/>
      <c r="C124" s="25">
        <v>10</v>
      </c>
      <c r="D124" s="32" t="str">
        <f>IF(C124&gt;C123, Variables!$B$9, "")</f>
        <v/>
      </c>
      <c r="F124" s="62"/>
      <c r="G124" s="25">
        <v>13</v>
      </c>
      <c r="H124" s="32">
        <f>IF(G124&gt;G123, Variables!$B$9, "")</f>
        <v>5</v>
      </c>
      <c r="J124" s="32">
        <f>SUM(D124,H124)</f>
        <v>5</v>
      </c>
      <c r="L124" s="67" t="s">
        <v>43</v>
      </c>
      <c r="M124" s="68"/>
      <c r="N124" s="68"/>
      <c r="O124" s="69"/>
    </row>
    <row r="125" spans="1:18" ht="7.15" customHeight="1" x14ac:dyDescent="0.45">
      <c r="A125" s="15"/>
      <c r="B125" s="15"/>
    </row>
    <row r="126" spans="1:18" x14ac:dyDescent="0.45">
      <c r="A126" s="33" t="str">
        <f>Variables!B21</f>
        <v>St. Augustine</v>
      </c>
      <c r="B126" s="61">
        <v>5</v>
      </c>
      <c r="C126" s="25">
        <v>10</v>
      </c>
      <c r="D126" s="32" t="str">
        <f>IF(C126&gt;C127, Variables!$B$9, "")</f>
        <v/>
      </c>
      <c r="F126" s="61">
        <v>1</v>
      </c>
      <c r="G126" s="25">
        <v>8</v>
      </c>
      <c r="H126" s="32" t="str">
        <f>IF(G126&gt;G127, Variables!$B$9, "")</f>
        <v/>
      </c>
      <c r="J126" s="32">
        <f>SUM(D126,H126)</f>
        <v>0</v>
      </c>
    </row>
    <row r="127" spans="1:18" x14ac:dyDescent="0.45">
      <c r="A127" s="34" t="str">
        <f>Variables!B17</f>
        <v>Miami</v>
      </c>
      <c r="B127" s="62"/>
      <c r="C127" s="25">
        <v>12</v>
      </c>
      <c r="D127" s="32">
        <f>IF(C127&gt;C126, Variables!$B$9, "")</f>
        <v>5</v>
      </c>
      <c r="F127" s="62"/>
      <c r="G127" s="25">
        <v>13</v>
      </c>
      <c r="H127" s="32">
        <f>IF(G127&gt;G126, Variables!$B$9, "")</f>
        <v>5</v>
      </c>
      <c r="J127" s="32">
        <f>SUM(D127,H127)</f>
        <v>10</v>
      </c>
    </row>
  </sheetData>
  <mergeCells count="130">
    <mergeCell ref="L47:O47"/>
    <mergeCell ref="L48:O48"/>
    <mergeCell ref="L72:O72"/>
    <mergeCell ref="L73:O73"/>
    <mergeCell ref="L98:O98"/>
    <mergeCell ref="L99:O99"/>
    <mergeCell ref="L123:O123"/>
    <mergeCell ref="L124:O124"/>
    <mergeCell ref="B3:D3"/>
    <mergeCell ref="F3:H3"/>
    <mergeCell ref="F5:F6"/>
    <mergeCell ref="F8:F9"/>
    <mergeCell ref="F11:F12"/>
    <mergeCell ref="J11:J12"/>
    <mergeCell ref="J8:J9"/>
    <mergeCell ref="N5:N6"/>
    <mergeCell ref="N8:N9"/>
    <mergeCell ref="N11:N12"/>
    <mergeCell ref="N3:P3"/>
    <mergeCell ref="J3:L3"/>
    <mergeCell ref="J5:J6"/>
    <mergeCell ref="B11:B12"/>
    <mergeCell ref="B8:B9"/>
    <mergeCell ref="B5:B6"/>
    <mergeCell ref="B29:D29"/>
    <mergeCell ref="F29:H29"/>
    <mergeCell ref="J29:L29"/>
    <mergeCell ref="N29:P29"/>
    <mergeCell ref="B31:B32"/>
    <mergeCell ref="F31:F32"/>
    <mergeCell ref="J31:J32"/>
    <mergeCell ref="N31:N32"/>
    <mergeCell ref="B18:B19"/>
    <mergeCell ref="B21:B22"/>
    <mergeCell ref="B24:B25"/>
    <mergeCell ref="F21:F22"/>
    <mergeCell ref="F24:F25"/>
    <mergeCell ref="F18:F19"/>
    <mergeCell ref="L21:O21"/>
    <mergeCell ref="L22:O22"/>
    <mergeCell ref="B16:D16"/>
    <mergeCell ref="F16:H16"/>
    <mergeCell ref="J54:L54"/>
    <mergeCell ref="N54:P54"/>
    <mergeCell ref="B56:B57"/>
    <mergeCell ref="F56:F57"/>
    <mergeCell ref="J56:J57"/>
    <mergeCell ref="N56:N57"/>
    <mergeCell ref="B34:B35"/>
    <mergeCell ref="F34:F35"/>
    <mergeCell ref="J34:J35"/>
    <mergeCell ref="N34:N35"/>
    <mergeCell ref="B37:B38"/>
    <mergeCell ref="F37:F38"/>
    <mergeCell ref="J37:J38"/>
    <mergeCell ref="N37:N38"/>
    <mergeCell ref="B42:D42"/>
    <mergeCell ref="F42:H42"/>
    <mergeCell ref="B44:B45"/>
    <mergeCell ref="F44:F45"/>
    <mergeCell ref="B47:B48"/>
    <mergeCell ref="F47:F48"/>
    <mergeCell ref="B50:B51"/>
    <mergeCell ref="F50:F51"/>
    <mergeCell ref="B54:D54"/>
    <mergeCell ref="F54:H54"/>
    <mergeCell ref="J82:J83"/>
    <mergeCell ref="N82:N83"/>
    <mergeCell ref="B59:B60"/>
    <mergeCell ref="F59:F60"/>
    <mergeCell ref="J59:J60"/>
    <mergeCell ref="N59:N60"/>
    <mergeCell ref="B62:B63"/>
    <mergeCell ref="F62:F63"/>
    <mergeCell ref="J62:J63"/>
    <mergeCell ref="N62:N63"/>
    <mergeCell ref="B80:D80"/>
    <mergeCell ref="F80:H80"/>
    <mergeCell ref="J80:L80"/>
    <mergeCell ref="N80:P80"/>
    <mergeCell ref="B72:B73"/>
    <mergeCell ref="F72:F73"/>
    <mergeCell ref="B75:B76"/>
    <mergeCell ref="F75:F76"/>
    <mergeCell ref="B67:D67"/>
    <mergeCell ref="F67:H67"/>
    <mergeCell ref="B69:B70"/>
    <mergeCell ref="F69:F70"/>
    <mergeCell ref="J110:J111"/>
    <mergeCell ref="N110:N111"/>
    <mergeCell ref="B113:B114"/>
    <mergeCell ref="F113:F114"/>
    <mergeCell ref="J113:J114"/>
    <mergeCell ref="N113:N114"/>
    <mergeCell ref="B85:B86"/>
    <mergeCell ref="F85:F86"/>
    <mergeCell ref="J85:J86"/>
    <mergeCell ref="N85:N86"/>
    <mergeCell ref="B88:B89"/>
    <mergeCell ref="F88:F89"/>
    <mergeCell ref="J88:J89"/>
    <mergeCell ref="N88:N89"/>
    <mergeCell ref="B93:D93"/>
    <mergeCell ref="F93:H93"/>
    <mergeCell ref="J105:L105"/>
    <mergeCell ref="N105:P105"/>
    <mergeCell ref="B107:B108"/>
    <mergeCell ref="F107:F108"/>
    <mergeCell ref="J107:J108"/>
    <mergeCell ref="N107:N108"/>
    <mergeCell ref="B126:B127"/>
    <mergeCell ref="F126:F127"/>
    <mergeCell ref="B118:D118"/>
    <mergeCell ref="F118:H118"/>
    <mergeCell ref="B120:B121"/>
    <mergeCell ref="F120:F121"/>
    <mergeCell ref="B123:B124"/>
    <mergeCell ref="F123:F124"/>
    <mergeCell ref="B82:B83"/>
    <mergeCell ref="F82:F83"/>
    <mergeCell ref="B95:B96"/>
    <mergeCell ref="F95:F96"/>
    <mergeCell ref="B98:B99"/>
    <mergeCell ref="F98:F99"/>
    <mergeCell ref="B101:B102"/>
    <mergeCell ref="F101:F102"/>
    <mergeCell ref="B105:D105"/>
    <mergeCell ref="F105:H105"/>
    <mergeCell ref="B110:B111"/>
    <mergeCell ref="F110:F111"/>
  </mergeCells>
  <pageMargins left="0.7" right="0.7" top="0.75" bottom="0.75" header="0.3" footer="0.3"/>
  <pageSetup orientation="portrait" horizontalDpi="4294967293" verticalDpi="300" r:id="rId1"/>
  <headerFooter>
    <oddHeader>&amp;C&amp;16Florida Cup 2025
Scoresheets</oddHeader>
    <oddFooter>Page &amp;P of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08DE5-AE8D-48B9-85D6-A55702F24DC3}">
  <dimension ref="A3:M9"/>
  <sheetViews>
    <sheetView tabSelected="1" view="pageLayout" zoomScale="113" zoomScaleNormal="100" zoomScalePageLayoutView="113" workbookViewId="0">
      <selection activeCell="F12" sqref="F12"/>
    </sheetView>
  </sheetViews>
  <sheetFormatPr defaultColWidth="9" defaultRowHeight="15.75" x14ac:dyDescent="0.45"/>
  <cols>
    <col min="1" max="1" width="14.265625" style="10" customWidth="1"/>
    <col min="2" max="2" width="8.265625" style="10" customWidth="1"/>
    <col min="3" max="3" width="8.59765625" style="10" customWidth="1"/>
    <col min="4" max="10" width="9" style="10" customWidth="1"/>
    <col min="11" max="11" width="9.86328125" style="10" customWidth="1"/>
    <col min="12" max="16384" width="9" style="10"/>
  </cols>
  <sheetData>
    <row r="3" spans="1:13" ht="36" customHeight="1" thickBot="1" x14ac:dyDescent="0.5">
      <c r="A3" s="37"/>
      <c r="B3" s="38" t="s">
        <v>12</v>
      </c>
      <c r="C3" s="38" t="s">
        <v>13</v>
      </c>
      <c r="D3" s="38" t="s">
        <v>16</v>
      </c>
      <c r="E3" s="38" t="s">
        <v>17</v>
      </c>
      <c r="F3" s="38" t="s">
        <v>18</v>
      </c>
      <c r="G3" s="38" t="s">
        <v>19</v>
      </c>
      <c r="H3" s="38" t="s">
        <v>20</v>
      </c>
      <c r="I3" s="38" t="s">
        <v>21</v>
      </c>
      <c r="J3" s="38" t="s">
        <v>22</v>
      </c>
      <c r="K3" s="38" t="s">
        <v>23</v>
      </c>
      <c r="L3" s="38" t="s">
        <v>11</v>
      </c>
      <c r="M3" s="39" t="s">
        <v>38</v>
      </c>
    </row>
    <row r="4" spans="1:13" ht="36" customHeight="1" thickTop="1" x14ac:dyDescent="0.45">
      <c r="A4" s="11" t="str">
        <f>Variables!B17</f>
        <v>Miami</v>
      </c>
      <c r="B4" s="12">
        <f>Scoresheet!R6</f>
        <v>4</v>
      </c>
      <c r="C4" s="12">
        <f>Scoresheet!J22</f>
        <v>10</v>
      </c>
      <c r="D4" s="12">
        <f>Scoresheet!R35</f>
        <v>5</v>
      </c>
      <c r="E4" s="12">
        <f>Scoresheet!J50</f>
        <v>5</v>
      </c>
      <c r="F4" s="12">
        <f>Scoresheet!R63</f>
        <v>10</v>
      </c>
      <c r="G4" s="12">
        <f>Scoresheet!J70</f>
        <v>10</v>
      </c>
      <c r="H4" s="12">
        <f>Scoresheet!R86</f>
        <v>4</v>
      </c>
      <c r="I4" s="12">
        <f>Scoresheet!J99</f>
        <v>5</v>
      </c>
      <c r="J4" s="12">
        <f>Scoresheet!R113</f>
        <v>10</v>
      </c>
      <c r="K4" s="12">
        <f>Scoresheet!J127</f>
        <v>10</v>
      </c>
      <c r="L4" s="12">
        <f t="shared" ref="L4:L9" si="0">SUM(B4:K4)</f>
        <v>73</v>
      </c>
      <c r="M4" s="13">
        <f t="shared" ref="M4:M9" si="1">_xlfn.RANK.EQ(L4,$L$4:$L$9,0)</f>
        <v>1</v>
      </c>
    </row>
    <row r="5" spans="1:13" ht="36" customHeight="1" x14ac:dyDescent="0.45">
      <c r="A5" s="11" t="str">
        <f>Variables!B18</f>
        <v>Lake Worth</v>
      </c>
      <c r="B5" s="12">
        <f>Scoresheet!R8</f>
        <v>7</v>
      </c>
      <c r="C5" s="12">
        <f>Scoresheet!J19</f>
        <v>5</v>
      </c>
      <c r="D5" s="12">
        <f>Scoresheet!R34</f>
        <v>5</v>
      </c>
      <c r="E5" s="12">
        <f>Scoresheet!J48</f>
        <v>10</v>
      </c>
      <c r="F5" s="12">
        <f>Scoresheet!R59</f>
        <v>7</v>
      </c>
      <c r="G5" s="12">
        <f>Scoresheet!J72</f>
        <v>5</v>
      </c>
      <c r="H5" s="12">
        <f>Scoresheet!R83</f>
        <v>8</v>
      </c>
      <c r="I5" s="12">
        <f>Scoresheet!J98</f>
        <v>5</v>
      </c>
      <c r="J5" s="12">
        <f>Scoresheet!R111</f>
        <v>5</v>
      </c>
      <c r="K5" s="12">
        <f>Scoresheet!J123</f>
        <v>5</v>
      </c>
      <c r="L5" s="12">
        <f t="shared" si="0"/>
        <v>62</v>
      </c>
      <c r="M5" s="13">
        <f t="shared" si="1"/>
        <v>2</v>
      </c>
    </row>
    <row r="6" spans="1:13" ht="36" customHeight="1" x14ac:dyDescent="0.45">
      <c r="A6" s="11" t="str">
        <f>Variables!B20</f>
        <v>Tampa</v>
      </c>
      <c r="B6" s="12">
        <f>Scoresheet!R11</f>
        <v>8</v>
      </c>
      <c r="C6" s="12">
        <f>Scoresheet!J21</f>
        <v>0</v>
      </c>
      <c r="D6" s="12">
        <f>Scoresheet!R38</f>
        <v>5</v>
      </c>
      <c r="E6" s="12">
        <f>Scoresheet!J45</f>
        <v>10</v>
      </c>
      <c r="F6" s="12">
        <f>Scoresheet!R60</f>
        <v>3</v>
      </c>
      <c r="G6" s="12">
        <f>Scoresheet!J75</f>
        <v>5</v>
      </c>
      <c r="H6" s="12">
        <f>Scoresheet!R85</f>
        <v>6</v>
      </c>
      <c r="I6" s="12">
        <f>Scoresheet!J102</f>
        <v>5</v>
      </c>
      <c r="J6" s="12">
        <f>Scoresheet!R108</f>
        <v>8</v>
      </c>
      <c r="K6" s="12">
        <f>Scoresheet!J124</f>
        <v>5</v>
      </c>
      <c r="L6" s="12">
        <f t="shared" si="0"/>
        <v>55</v>
      </c>
      <c r="M6" s="13">
        <f t="shared" si="1"/>
        <v>3</v>
      </c>
    </row>
    <row r="7" spans="1:13" ht="36" customHeight="1" x14ac:dyDescent="0.45">
      <c r="A7" s="11" t="str">
        <f>Variables!B19</f>
        <v>Amelia</v>
      </c>
      <c r="B7" s="12">
        <f>Scoresheet!R9</f>
        <v>3</v>
      </c>
      <c r="C7" s="12">
        <f>Scoresheet!J24</f>
        <v>5</v>
      </c>
      <c r="D7" s="12">
        <f>Scoresheet!R37</f>
        <v>5</v>
      </c>
      <c r="E7" s="12">
        <f>Scoresheet!J51</f>
        <v>5</v>
      </c>
      <c r="F7" s="12">
        <f>Scoresheet!R56</f>
        <v>10</v>
      </c>
      <c r="G7" s="12">
        <f>Scoresheet!J73</f>
        <v>5</v>
      </c>
      <c r="H7" s="12">
        <f>Scoresheet!R88</f>
        <v>7</v>
      </c>
      <c r="I7" s="12">
        <f>Scoresheet!J101</f>
        <v>5</v>
      </c>
      <c r="J7" s="12">
        <f>Scoresheet!R114</f>
        <v>0</v>
      </c>
      <c r="K7" s="12">
        <f>Scoresheet!J120</f>
        <v>10</v>
      </c>
      <c r="L7" s="12">
        <f t="shared" si="0"/>
        <v>55</v>
      </c>
      <c r="M7" s="13">
        <f t="shared" si="1"/>
        <v>3</v>
      </c>
    </row>
    <row r="8" spans="1:13" ht="36" customHeight="1" x14ac:dyDescent="0.45">
      <c r="A8" s="11" t="str">
        <f>Variables!B21</f>
        <v>St. Augustine</v>
      </c>
      <c r="B8" s="12">
        <f>Scoresheet!R12</f>
        <v>2</v>
      </c>
      <c r="C8" s="12">
        <f>Scoresheet!J25</f>
        <v>5</v>
      </c>
      <c r="D8" s="12">
        <f>Scoresheet!R32</f>
        <v>4</v>
      </c>
      <c r="E8" s="12">
        <f>Scoresheet!J47</f>
        <v>0</v>
      </c>
      <c r="F8" s="12">
        <f>Scoresheet!R62</f>
        <v>0</v>
      </c>
      <c r="G8" s="12">
        <f>Scoresheet!J76</f>
        <v>5</v>
      </c>
      <c r="H8" s="12">
        <f>Scoresheet!R89</f>
        <v>3</v>
      </c>
      <c r="I8" s="12">
        <f>Scoresheet!J96</f>
        <v>5</v>
      </c>
      <c r="J8" s="12">
        <f>Scoresheet!R110</f>
        <v>5</v>
      </c>
      <c r="K8" s="12">
        <f>Scoresheet!J126</f>
        <v>0</v>
      </c>
      <c r="L8" s="12">
        <f t="shared" si="0"/>
        <v>29</v>
      </c>
      <c r="M8" s="13">
        <f t="shared" si="1"/>
        <v>5</v>
      </c>
    </row>
    <row r="9" spans="1:13" ht="36" customHeight="1" x14ac:dyDescent="0.45">
      <c r="A9" s="11" t="str">
        <f>Variables!B16</f>
        <v>Gainesville</v>
      </c>
      <c r="B9" s="12">
        <f>Scoresheet!R5</f>
        <v>6</v>
      </c>
      <c r="C9" s="12">
        <f>Scoresheet!J18</f>
        <v>5</v>
      </c>
      <c r="D9" s="12">
        <f>Scoresheet!R31</f>
        <v>6</v>
      </c>
      <c r="E9" s="12">
        <f>Scoresheet!J44</f>
        <v>0</v>
      </c>
      <c r="F9" s="12">
        <f>Scoresheet!R57</f>
        <v>0</v>
      </c>
      <c r="G9" s="12">
        <f>Scoresheet!J69</f>
        <v>0</v>
      </c>
      <c r="H9" s="12">
        <f>Scoresheet!R82</f>
        <v>2</v>
      </c>
      <c r="I9" s="12">
        <f>Scoresheet!J95</f>
        <v>5</v>
      </c>
      <c r="J9" s="12">
        <f>Scoresheet!R107</f>
        <v>2</v>
      </c>
      <c r="K9" s="12">
        <f>Scoresheet!J121</f>
        <v>0</v>
      </c>
      <c r="L9" s="12">
        <f t="shared" si="0"/>
        <v>26</v>
      </c>
      <c r="M9" s="13">
        <f t="shared" si="1"/>
        <v>6</v>
      </c>
    </row>
  </sheetData>
  <sortState xmlns:xlrd2="http://schemas.microsoft.com/office/spreadsheetml/2017/richdata2" ref="A4:M9">
    <sortCondition ref="M4:M9"/>
  </sortState>
  <pageMargins left="0.7" right="0.7" top="0.75" bottom="0.75" header="0.3" footer="0.3"/>
  <pageSetup orientation="landscape" horizontalDpi="4294967293" verticalDpi="300" r:id="rId1"/>
  <headerFooter>
    <oddHeader>&amp;C&amp;16Florida Cup 2025
Results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Variables</vt:lpstr>
      <vt:lpstr>Program</vt:lpstr>
      <vt:lpstr>Teams</vt:lpstr>
      <vt:lpstr>Lineup Doubles</vt:lpstr>
      <vt:lpstr>Lineup Triples</vt:lpstr>
      <vt:lpstr>Games</vt:lpstr>
      <vt:lpstr>Scoresheet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 .</dc:creator>
  <cp:lastModifiedBy>Alain Gimenez</cp:lastModifiedBy>
  <cp:lastPrinted>2025-11-16T21:02:04Z</cp:lastPrinted>
  <dcterms:created xsi:type="dcterms:W3CDTF">2025-09-27T23:19:59Z</dcterms:created>
  <dcterms:modified xsi:type="dcterms:W3CDTF">2025-11-16T23:56:25Z</dcterms:modified>
</cp:coreProperties>
</file>